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健\マイドキュメンツ\"/>
    </mc:Choice>
  </mc:AlternateContent>
  <xr:revisionPtr revIDLastSave="0" documentId="8_{158D67F3-6C80-4004-826A-298BB98986B9}" xr6:coauthVersionLast="31" xr6:coauthVersionMax="31" xr10:uidLastSave="{00000000-0000-0000-0000-000000000000}"/>
  <bookViews>
    <workbookView xWindow="0" yWindow="0" windowWidth="23040" windowHeight="8280" activeTab="1" xr2:uid="{00000000-000D-0000-FFFF-FFFF00000000}"/>
  </bookViews>
  <sheets>
    <sheet name="U9_対戦表" sheetId="6" r:id="rId1"/>
    <sheet name="U9_時程表" sheetId="7" r:id="rId2"/>
    <sheet name="U11_対戦表" sheetId="5" r:id="rId3"/>
    <sheet name="U11_時程表" sheetId="4" r:id="rId4"/>
  </sheets>
  <definedNames>
    <definedName name="GroupTitle" localSheetId="2">U11_対戦表!$A$10</definedName>
    <definedName name="GroupTitle" localSheetId="0">U9_対戦表!$A$10</definedName>
    <definedName name="TnmtTitle" localSheetId="2">U11_対戦表!$44:$47</definedName>
    <definedName name="TnmtTitle" localSheetId="0">U9_対戦表!$60:$63</definedName>
  </definedNames>
  <calcPr calcId="179017"/>
</workbook>
</file>

<file path=xl/calcChain.xml><?xml version="1.0" encoding="utf-8"?>
<calcChain xmlns="http://schemas.openxmlformats.org/spreadsheetml/2006/main">
  <c r="N13" i="7" l="1"/>
  <c r="B13" i="7"/>
  <c r="B86" i="6"/>
  <c r="B83" i="6"/>
  <c r="B80" i="6"/>
  <c r="B77" i="6"/>
  <c r="B74" i="6"/>
  <c r="B71" i="6"/>
  <c r="B68" i="6"/>
  <c r="B65" i="6"/>
  <c r="A60" i="6"/>
  <c r="I48" i="6"/>
  <c r="G48" i="6"/>
  <c r="T48" i="6" s="1"/>
  <c r="F48" i="6"/>
  <c r="O48" i="6" s="1"/>
  <c r="D48" i="6"/>
  <c r="M48" i="6" s="1"/>
  <c r="T46" i="6"/>
  <c r="O46" i="6"/>
  <c r="F46" i="6"/>
  <c r="D46" i="6"/>
  <c r="S46" i="6" s="1"/>
  <c r="P44" i="6"/>
  <c r="O44" i="6"/>
  <c r="N44" i="6"/>
  <c r="M44" i="6"/>
  <c r="X44" i="6" s="1"/>
  <c r="J42" i="6"/>
  <c r="G42" i="6"/>
  <c r="D42" i="6"/>
  <c r="I39" i="6"/>
  <c r="T39" i="6" s="1"/>
  <c r="G39" i="6"/>
  <c r="F39" i="6"/>
  <c r="O39" i="6" s="1"/>
  <c r="D39" i="6"/>
  <c r="M39" i="6" s="1"/>
  <c r="M37" i="6"/>
  <c r="X37" i="6" s="1"/>
  <c r="F37" i="6"/>
  <c r="O37" i="6" s="1"/>
  <c r="D37" i="6"/>
  <c r="N37" i="6" s="1"/>
  <c r="P37" i="6" s="1"/>
  <c r="T35" i="6"/>
  <c r="S35" i="6"/>
  <c r="O35" i="6"/>
  <c r="N35" i="6"/>
  <c r="P35" i="6" s="1"/>
  <c r="M35" i="6"/>
  <c r="J33" i="6"/>
  <c r="G33" i="6"/>
  <c r="D33" i="6"/>
  <c r="O30" i="6"/>
  <c r="I30" i="6"/>
  <c r="G30" i="6"/>
  <c r="T28" i="6" s="1"/>
  <c r="F30" i="6"/>
  <c r="S30" i="6" s="1"/>
  <c r="D30" i="6"/>
  <c r="M30" i="6" s="1"/>
  <c r="O28" i="6"/>
  <c r="F28" i="6"/>
  <c r="D28" i="6"/>
  <c r="S28" i="6" s="1"/>
  <c r="P26" i="6"/>
  <c r="O26" i="6"/>
  <c r="N26" i="6"/>
  <c r="M26" i="6"/>
  <c r="X26" i="6" s="1"/>
  <c r="J24" i="6"/>
  <c r="G24" i="6"/>
  <c r="D24" i="6"/>
  <c r="L21" i="6"/>
  <c r="W21" i="6" s="1"/>
  <c r="J21" i="6"/>
  <c r="I21" i="6"/>
  <c r="R21" i="6" s="1"/>
  <c r="G21" i="6"/>
  <c r="P21" i="6" s="1"/>
  <c r="P19" i="6"/>
  <c r="F19" i="6"/>
  <c r="R19" i="6" s="1"/>
  <c r="D19" i="6"/>
  <c r="Q19" i="6" s="1"/>
  <c r="S19" i="6" s="1"/>
  <c r="W17" i="6"/>
  <c r="R17" i="6"/>
  <c r="F17" i="6"/>
  <c r="D17" i="6"/>
  <c r="V17" i="6" s="1"/>
  <c r="S15" i="6"/>
  <c r="R15" i="6"/>
  <c r="Q15" i="6"/>
  <c r="P15" i="6"/>
  <c r="X15" i="6" s="1"/>
  <c r="M13" i="6"/>
  <c r="J13" i="6"/>
  <c r="G13" i="6"/>
  <c r="D13" i="6"/>
  <c r="X19" i="6" l="1"/>
  <c r="X35" i="6"/>
  <c r="V15" i="6"/>
  <c r="V19" i="6"/>
  <c r="Q21" i="6"/>
  <c r="S21" i="6" s="1"/>
  <c r="X21" i="6" s="1"/>
  <c r="V21" i="6"/>
  <c r="S26" i="6"/>
  <c r="X33" i="6"/>
  <c r="S37" i="6"/>
  <c r="N39" i="6"/>
  <c r="P39" i="6" s="1"/>
  <c r="X39" i="6" s="1"/>
  <c r="S39" i="6"/>
  <c r="S44" i="6"/>
  <c r="T30" i="6"/>
  <c r="W15" i="6"/>
  <c r="P17" i="6"/>
  <c r="W19" i="6"/>
  <c r="T26" i="6"/>
  <c r="M28" i="6"/>
  <c r="T37" i="6"/>
  <c r="T44" i="6"/>
  <c r="M46" i="6"/>
  <c r="X46" i="6" s="1"/>
  <c r="Q17" i="6"/>
  <c r="S17" i="6" s="1"/>
  <c r="X24" i="6"/>
  <c r="N28" i="6"/>
  <c r="P28" i="6" s="1"/>
  <c r="N30" i="6"/>
  <c r="P30" i="6" s="1"/>
  <c r="X30" i="6" s="1"/>
  <c r="N46" i="6"/>
  <c r="P46" i="6" s="1"/>
  <c r="N48" i="6"/>
  <c r="P48" i="6" s="1"/>
  <c r="X48" i="6" s="1"/>
  <c r="S48" i="6"/>
  <c r="D32" i="5"/>
  <c r="F32" i="5"/>
  <c r="G32" i="5"/>
  <c r="I32" i="5"/>
  <c r="J32" i="5"/>
  <c r="L32" i="5"/>
  <c r="P32" i="5"/>
  <c r="Q32" i="5"/>
  <c r="S32" i="5" s="1"/>
  <c r="X32" i="5" s="1"/>
  <c r="R32" i="5"/>
  <c r="W32" i="5"/>
  <c r="V32" i="5"/>
  <c r="P26" i="5"/>
  <c r="D28" i="5"/>
  <c r="P28" i="5" s="1"/>
  <c r="F28" i="5"/>
  <c r="D30" i="5"/>
  <c r="F30" i="5"/>
  <c r="P30" i="5" s="1"/>
  <c r="G30" i="5"/>
  <c r="I30" i="5"/>
  <c r="Q30" i="5"/>
  <c r="W30" i="5"/>
  <c r="V30" i="5"/>
  <c r="Q28" i="5"/>
  <c r="R28" i="5"/>
  <c r="S28" i="5"/>
  <c r="W28" i="5"/>
  <c r="V28" i="5"/>
  <c r="Q26" i="5"/>
  <c r="R26" i="5"/>
  <c r="S26" i="5"/>
  <c r="X26" i="5" s="1"/>
  <c r="W26" i="5"/>
  <c r="V26" i="5"/>
  <c r="M24" i="5"/>
  <c r="J24" i="5"/>
  <c r="G24" i="5"/>
  <c r="D24" i="5"/>
  <c r="D21" i="5"/>
  <c r="F21" i="5"/>
  <c r="P21" i="5" s="1"/>
  <c r="X21" i="5" s="1"/>
  <c r="G21" i="5"/>
  <c r="I21" i="5"/>
  <c r="J21" i="5"/>
  <c r="L21" i="5"/>
  <c r="Q21" i="5"/>
  <c r="R21" i="5"/>
  <c r="S21" i="5" s="1"/>
  <c r="W21" i="5"/>
  <c r="V21" i="5"/>
  <c r="P15" i="5"/>
  <c r="D17" i="5"/>
  <c r="F17" i="5"/>
  <c r="P17" i="5" s="1"/>
  <c r="X17" i="5" s="1"/>
  <c r="D19" i="5"/>
  <c r="Q19" i="5" s="1"/>
  <c r="S19" i="5" s="1"/>
  <c r="F19" i="5"/>
  <c r="G19" i="5"/>
  <c r="I19" i="5"/>
  <c r="P19" i="5"/>
  <c r="R19" i="5"/>
  <c r="W19" i="5"/>
  <c r="V19" i="5"/>
  <c r="Q17" i="5"/>
  <c r="R17" i="5"/>
  <c r="S17" i="5"/>
  <c r="W17" i="5"/>
  <c r="V17" i="5"/>
  <c r="Q15" i="5"/>
  <c r="R15" i="5"/>
  <c r="S15" i="5"/>
  <c r="X15" i="5"/>
  <c r="V15" i="5"/>
  <c r="M13" i="5"/>
  <c r="J13" i="5"/>
  <c r="G13" i="5"/>
  <c r="D13" i="5"/>
  <c r="B73" i="5"/>
  <c r="B70" i="5"/>
  <c r="B67" i="5"/>
  <c r="B64" i="5"/>
  <c r="B59" i="5"/>
  <c r="B56" i="5"/>
  <c r="B53" i="5"/>
  <c r="B50" i="5"/>
  <c r="A44" i="5"/>
  <c r="N13" i="4"/>
  <c r="B13" i="4"/>
  <c r="Q30" i="6" l="1"/>
  <c r="Q28" i="6"/>
  <c r="Q26" i="6"/>
  <c r="Q39" i="6"/>
  <c r="Q37" i="6"/>
  <c r="Q35" i="6"/>
  <c r="X42" i="6"/>
  <c r="X17" i="6"/>
  <c r="X13" i="6"/>
  <c r="X28" i="6"/>
  <c r="X19" i="5"/>
  <c r="X30" i="5"/>
  <c r="X13" i="5"/>
  <c r="X24" i="5"/>
  <c r="X28" i="5"/>
  <c r="W15" i="5"/>
  <c r="R30" i="5"/>
  <c r="S30" i="5" s="1"/>
  <c r="T21" i="6" l="1"/>
  <c r="T19" i="6"/>
  <c r="T15" i="6"/>
  <c r="T17" i="6"/>
  <c r="Q44" i="6"/>
  <c r="Q48" i="6"/>
  <c r="Q46" i="6"/>
  <c r="T26" i="5"/>
  <c r="T28" i="5"/>
  <c r="T30" i="5"/>
  <c r="T32" i="5"/>
  <c r="T21" i="5"/>
  <c r="T15" i="5"/>
  <c r="T17" i="5"/>
  <c r="T19" i="5"/>
</calcChain>
</file>

<file path=xl/sharedStrings.xml><?xml version="1.0" encoding="utf-8"?>
<sst xmlns="http://schemas.openxmlformats.org/spreadsheetml/2006/main" count="443" uniqueCount="161">
  <si>
    <t>Match Information</t>
    <phoneticPr fontId="8"/>
  </si>
  <si>
    <t>時程表</t>
  </si>
  <si>
    <t>予選リーグ（15-5-15）</t>
  </si>
  <si>
    <t>決勝トーナメント（15-5-15）</t>
  </si>
  <si>
    <t>第16回狛江市少年少女サッカー大会</t>
    <phoneticPr fontId="8"/>
  </si>
  <si>
    <t>U11：</t>
    <phoneticPr fontId="8"/>
  </si>
  <si>
    <t>試</t>
    <phoneticPr fontId="8"/>
  </si>
  <si>
    <t>キックオフ</t>
    <phoneticPr fontId="8"/>
  </si>
  <si>
    <t>ブロック</t>
    <phoneticPr fontId="8"/>
  </si>
  <si>
    <t>対戦カード</t>
    <rPh sb="0" eb="2">
      <t>タイセン</t>
    </rPh>
    <phoneticPr fontId="8"/>
  </si>
  <si>
    <t>主審</t>
    <rPh sb="0" eb="2">
      <t>シュシン</t>
    </rPh>
    <phoneticPr fontId="8"/>
  </si>
  <si>
    <t>4審</t>
    <rPh sb="1" eb="2">
      <t>シン</t>
    </rPh>
    <phoneticPr fontId="8"/>
  </si>
  <si>
    <t>グランド準備</t>
    <rPh sb="4" eb="6">
      <t>ジュンビ</t>
    </rPh>
    <phoneticPr fontId="8"/>
  </si>
  <si>
    <t>①両者</t>
    <rPh sb="1" eb="2">
      <t>リョウ</t>
    </rPh>
    <rPh sb="2" eb="3">
      <t>シャ</t>
    </rPh>
    <phoneticPr fontId="8"/>
  </si>
  <si>
    <t>-</t>
    <phoneticPr fontId="8"/>
  </si>
  <si>
    <t>②両者</t>
    <rPh sb="1" eb="3">
      <t>リョウシャ</t>
    </rPh>
    <phoneticPr fontId="8"/>
  </si>
  <si>
    <t>後審</t>
    <rPh sb="0" eb="1">
      <t>ウシ</t>
    </rPh>
    <rPh sb="1" eb="2">
      <t>シン</t>
    </rPh>
    <phoneticPr fontId="8"/>
  </si>
  <si>
    <t>後審</t>
    <phoneticPr fontId="8"/>
  </si>
  <si>
    <t>後審</t>
  </si>
  <si>
    <t>-</t>
  </si>
  <si>
    <t>表彰式</t>
  </si>
  <si>
    <t>A</t>
  </si>
  <si>
    <t>N.W.FC</t>
  </si>
  <si>
    <t>3FC</t>
  </si>
  <si>
    <t>5FC-W</t>
  </si>
  <si>
    <t>KSC</t>
  </si>
  <si>
    <t>B</t>
  </si>
  <si>
    <t>SCUDETTO</t>
  </si>
  <si>
    <t>F.C.KOMA6</t>
  </si>
  <si>
    <t>Match Information</t>
    <phoneticPr fontId="8"/>
  </si>
  <si>
    <t>予選リーグ 組合せ＆対戦表</t>
    <rPh sb="0" eb="2">
      <t>ヨセン</t>
    </rPh>
    <phoneticPr fontId="3"/>
  </si>
  <si>
    <t>予選リーグ 結果</t>
    <rPh sb="0" eb="2">
      <t>ヨセン</t>
    </rPh>
    <rPh sb="6" eb="8">
      <t>ケッカ</t>
    </rPh>
    <phoneticPr fontId="3"/>
  </si>
  <si>
    <t>決勝トーナメント表</t>
  </si>
  <si>
    <t>優勝：　　　準優勝：　　　　3位：　　　　敢闘賞：</t>
    <rPh sb="0" eb="2">
      <t>ユウショウ</t>
    </rPh>
    <rPh sb="6" eb="9">
      <t>ジュンユウショウ</t>
    </rPh>
    <rPh sb="15" eb="16">
      <t>イ</t>
    </rPh>
    <rPh sb="21" eb="24">
      <t>カントウショウ</t>
    </rPh>
    <phoneticPr fontId="8"/>
  </si>
  <si>
    <t>1位組</t>
    <rPh sb="1" eb="2">
      <t>イ</t>
    </rPh>
    <rPh sb="2" eb="3">
      <t>ク</t>
    </rPh>
    <phoneticPr fontId="3"/>
  </si>
  <si>
    <t>2位組</t>
    <phoneticPr fontId="3"/>
  </si>
  <si>
    <t>3位組</t>
    <phoneticPr fontId="3"/>
  </si>
  <si>
    <t>4位組</t>
    <phoneticPr fontId="3"/>
  </si>
  <si>
    <t>1位</t>
    <rPh sb="1" eb="2">
      <t>イ</t>
    </rPh>
    <phoneticPr fontId="3"/>
  </si>
  <si>
    <t>1位組1位</t>
    <phoneticPr fontId="3"/>
  </si>
  <si>
    <t>2位組1位</t>
    <phoneticPr fontId="3"/>
  </si>
  <si>
    <t>3位組1位</t>
    <phoneticPr fontId="3"/>
  </si>
  <si>
    <t>4位組1位</t>
    <phoneticPr fontId="3"/>
  </si>
  <si>
    <t>2位</t>
    <rPh sb="1" eb="2">
      <t>イ</t>
    </rPh>
    <phoneticPr fontId="3"/>
  </si>
  <si>
    <t>1位組2位</t>
    <phoneticPr fontId="3"/>
  </si>
  <si>
    <t>2位組2位</t>
    <phoneticPr fontId="3"/>
  </si>
  <si>
    <t>3位組2位</t>
    <phoneticPr fontId="3"/>
  </si>
  <si>
    <t>4位組2位</t>
    <phoneticPr fontId="3"/>
  </si>
  <si>
    <t>上位トーナメント</t>
    <rPh sb="0" eb="2">
      <t>ジョウイ</t>
    </rPh>
    <phoneticPr fontId="3"/>
  </si>
  <si>
    <t>A1</t>
    <phoneticPr fontId="8"/>
  </si>
  <si>
    <t>①</t>
    <phoneticPr fontId="8"/>
  </si>
  <si>
    <t>B2</t>
    <phoneticPr fontId="8"/>
  </si>
  <si>
    <t>⑤</t>
    <phoneticPr fontId="8"/>
  </si>
  <si>
    <t>優勝</t>
    <rPh sb="0" eb="2">
      <t>ユウショウ</t>
    </rPh>
    <phoneticPr fontId="8"/>
  </si>
  <si>
    <t>C1</t>
    <phoneticPr fontId="8"/>
  </si>
  <si>
    <t>②</t>
    <phoneticPr fontId="8"/>
  </si>
  <si>
    <t>D2</t>
    <phoneticPr fontId="8"/>
  </si>
  <si>
    <t>下位トーナメント</t>
    <rPh sb="0" eb="2">
      <t>カイ</t>
    </rPh>
    <phoneticPr fontId="3"/>
  </si>
  <si>
    <t>D1</t>
    <phoneticPr fontId="8"/>
  </si>
  <si>
    <t>③</t>
    <phoneticPr fontId="8"/>
  </si>
  <si>
    <t>C2</t>
    <phoneticPr fontId="8"/>
  </si>
  <si>
    <t>⑥</t>
    <phoneticPr fontId="8"/>
  </si>
  <si>
    <t>B1</t>
    <phoneticPr fontId="8"/>
  </si>
  <si>
    <t>④</t>
    <phoneticPr fontId="8"/>
  </si>
  <si>
    <t>A2</t>
    <phoneticPr fontId="8"/>
  </si>
  <si>
    <t>勝点</t>
    <rPh sb="0" eb="1">
      <t>カ</t>
    </rPh>
    <rPh sb="1" eb="2">
      <t>テン</t>
    </rPh>
    <phoneticPr fontId="8"/>
  </si>
  <si>
    <t>得点</t>
    <rPh sb="0" eb="2">
      <t>トクテン</t>
    </rPh>
    <phoneticPr fontId="8"/>
  </si>
  <si>
    <t>失点</t>
    <rPh sb="0" eb="2">
      <t>シッテン</t>
    </rPh>
    <phoneticPr fontId="8"/>
  </si>
  <si>
    <t>得失点</t>
    <rPh sb="0" eb="3">
      <t>トクシッテン</t>
    </rPh>
    <phoneticPr fontId="8"/>
  </si>
  <si>
    <t>順位</t>
    <rPh sb="0" eb="2">
      <t>ジュンイ</t>
    </rPh>
    <phoneticPr fontId="8"/>
  </si>
  <si>
    <t>-</t>
    <phoneticPr fontId="8"/>
  </si>
  <si>
    <t>-</t>
    <phoneticPr fontId="8"/>
  </si>
  <si>
    <t>Aブロック</t>
    <phoneticPr fontId="8"/>
  </si>
  <si>
    <t>N.W.FC</t>
    <phoneticPr fontId="3"/>
  </si>
  <si>
    <t>3FC</t>
    <phoneticPr fontId="3"/>
  </si>
  <si>
    <t>5FC-W</t>
    <phoneticPr fontId="3"/>
  </si>
  <si>
    <t>KSC</t>
    <phoneticPr fontId="3"/>
  </si>
  <si>
    <t>Bブロック</t>
    <phoneticPr fontId="8"/>
  </si>
  <si>
    <t>SCUDETTO</t>
    <phoneticPr fontId="3"/>
  </si>
  <si>
    <t>F.C.KOMA6</t>
    <phoneticPr fontId="3"/>
  </si>
  <si>
    <t>５FC-G</t>
    <phoneticPr fontId="3"/>
  </si>
  <si>
    <t>1FC</t>
    <phoneticPr fontId="3"/>
  </si>
  <si>
    <t>KSC</t>
    <phoneticPr fontId="3"/>
  </si>
  <si>
    <t>１FC</t>
    <phoneticPr fontId="3"/>
  </si>
  <si>
    <t>B</t>
    <phoneticPr fontId="3"/>
  </si>
  <si>
    <t>A</t>
    <phoneticPr fontId="3"/>
  </si>
  <si>
    <t>5FC-G</t>
    <phoneticPr fontId="3"/>
  </si>
  <si>
    <t>1FC</t>
    <phoneticPr fontId="3"/>
  </si>
  <si>
    <t>3FC</t>
    <phoneticPr fontId="3"/>
  </si>
  <si>
    <t>F.C.KOMA6</t>
    <phoneticPr fontId="3"/>
  </si>
  <si>
    <t>狛江市民グラウンドB面</t>
    <rPh sb="0" eb="4">
      <t>コマエシミン</t>
    </rPh>
    <rPh sb="10" eb="11">
      <t>メン</t>
    </rPh>
    <phoneticPr fontId="8"/>
  </si>
  <si>
    <t>5月27日(日)</t>
    <phoneticPr fontId="8"/>
  </si>
  <si>
    <t>当番チーム：F.C.KOMA6</t>
    <rPh sb="0" eb="2">
      <t>トウバン</t>
    </rPh>
    <phoneticPr fontId="8"/>
  </si>
  <si>
    <t>当番チーム：F.C.KOMA6　</t>
    <rPh sb="0" eb="2">
      <t>トウバン</t>
    </rPh>
    <phoneticPr fontId="8"/>
  </si>
  <si>
    <t>6月3日(日) A=下位リーグ、B=上位リーグ</t>
    <rPh sb="10" eb="12">
      <t>カイ</t>
    </rPh>
    <rPh sb="18" eb="20">
      <t>ジョウイ</t>
    </rPh>
    <phoneticPr fontId="8"/>
  </si>
  <si>
    <t>U10：</t>
    <phoneticPr fontId="8"/>
  </si>
  <si>
    <t>1FC-A</t>
    <phoneticPr fontId="3"/>
  </si>
  <si>
    <t>スクデットS</t>
    <phoneticPr fontId="3"/>
  </si>
  <si>
    <t>東京Big-B</t>
    <phoneticPr fontId="3"/>
  </si>
  <si>
    <t>1FC-B</t>
    <phoneticPr fontId="3"/>
  </si>
  <si>
    <t>スクデットU</t>
    <phoneticPr fontId="3"/>
  </si>
  <si>
    <t>Cブロック</t>
    <phoneticPr fontId="8"/>
  </si>
  <si>
    <t>KSC-W</t>
    <phoneticPr fontId="3"/>
  </si>
  <si>
    <t>スクデットC</t>
    <phoneticPr fontId="3"/>
  </si>
  <si>
    <t>5FC</t>
    <phoneticPr fontId="3"/>
  </si>
  <si>
    <t>Dブロック</t>
    <phoneticPr fontId="8"/>
  </si>
  <si>
    <t>KSC-Y</t>
    <phoneticPr fontId="3"/>
  </si>
  <si>
    <t>東京Big-A</t>
    <phoneticPr fontId="3"/>
  </si>
  <si>
    <t>C</t>
    <phoneticPr fontId="3"/>
  </si>
  <si>
    <t>D</t>
    <phoneticPr fontId="3"/>
  </si>
  <si>
    <t>A-1</t>
    <phoneticPr fontId="3"/>
  </si>
  <si>
    <t>B-1</t>
    <phoneticPr fontId="3"/>
  </si>
  <si>
    <t>C-1</t>
    <phoneticPr fontId="3"/>
  </si>
  <si>
    <t>D-1</t>
    <phoneticPr fontId="3"/>
  </si>
  <si>
    <t>A-2</t>
    <phoneticPr fontId="3"/>
  </si>
  <si>
    <t>B-2</t>
    <phoneticPr fontId="3"/>
  </si>
  <si>
    <t>C-2</t>
    <phoneticPr fontId="3"/>
  </si>
  <si>
    <t>D-2</t>
    <phoneticPr fontId="3"/>
  </si>
  <si>
    <t>⑤敗</t>
    <rPh sb="1" eb="2">
      <t>ハイ</t>
    </rPh>
    <phoneticPr fontId="8"/>
  </si>
  <si>
    <t>⑦</t>
    <phoneticPr fontId="8"/>
  </si>
  <si>
    <t>3位</t>
    <rPh sb="1" eb="2">
      <t>イ</t>
    </rPh>
    <phoneticPr fontId="8"/>
  </si>
  <si>
    <t>⑥敗</t>
    <rPh sb="1" eb="2">
      <t>ハイ</t>
    </rPh>
    <phoneticPr fontId="8"/>
  </si>
  <si>
    <t>⑧</t>
    <phoneticPr fontId="8"/>
  </si>
  <si>
    <t>U9：</t>
    <phoneticPr fontId="8"/>
  </si>
  <si>
    <t>狛江市民グラウンドA面</t>
    <rPh sb="0" eb="4">
      <t>コマエシミン</t>
    </rPh>
    <rPh sb="10" eb="11">
      <t>メン</t>
    </rPh>
    <phoneticPr fontId="8"/>
  </si>
  <si>
    <t>当番チーム：F.C.KOMA6　　　</t>
    <rPh sb="0" eb="2">
      <t>トウバン</t>
    </rPh>
    <phoneticPr fontId="8"/>
  </si>
  <si>
    <t>6月3日(日)</t>
    <phoneticPr fontId="8"/>
  </si>
  <si>
    <t>試</t>
  </si>
  <si>
    <t>キックオフ</t>
  </si>
  <si>
    <t>ブロック</t>
  </si>
  <si>
    <t>対戦カード</t>
  </si>
  <si>
    <t>主審</t>
  </si>
  <si>
    <t>4審</t>
  </si>
  <si>
    <t>グランド準備</t>
  </si>
  <si>
    <t>①両者</t>
  </si>
  <si>
    <t>1FC-A</t>
  </si>
  <si>
    <t>SCUDETTO-S</t>
    <phoneticPr fontId="3"/>
  </si>
  <si>
    <t>A1</t>
  </si>
  <si>
    <t>B2</t>
  </si>
  <si>
    <t>東京Big-B</t>
  </si>
  <si>
    <t>C1</t>
  </si>
  <si>
    <t>D2</t>
  </si>
  <si>
    <t>1FC-B</t>
  </si>
  <si>
    <t>SCUDETTO-U</t>
    <phoneticPr fontId="3"/>
  </si>
  <si>
    <t>D1</t>
  </si>
  <si>
    <t>C2</t>
  </si>
  <si>
    <t>B1</t>
  </si>
  <si>
    <t>A2</t>
  </si>
  <si>
    <t>①勝者</t>
    <phoneticPr fontId="3"/>
  </si>
  <si>
    <t>②勝者</t>
    <phoneticPr fontId="3"/>
  </si>
  <si>
    <t>③勝者</t>
    <phoneticPr fontId="3"/>
  </si>
  <si>
    <t>④勝者</t>
    <phoneticPr fontId="3"/>
  </si>
  <si>
    <t>C</t>
  </si>
  <si>
    <t>KSC-W</t>
  </si>
  <si>
    <t>SCUDETTO-C</t>
    <phoneticPr fontId="3"/>
  </si>
  <si>
    <t>3位決定戦</t>
  </si>
  <si>
    <t>決勝</t>
  </si>
  <si>
    <t>D</t>
  </si>
  <si>
    <t>KSC-Y</t>
  </si>
  <si>
    <t>5FC</t>
  </si>
  <si>
    <t>東京Big-A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</si>
</sst>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/>
      <sz val="8"/>
      <name val="ＭＳ Ｐゴシック"/>
      <family val="3"/>
      <charset val="128"/>
      <scheme val="minor"/>
    </font>
    <font>
      <sz val="7"/>
      <name val="小塚ゴシック Pro B"/>
      <family val="3"/>
      <charset val="128"/>
    </font>
    <font>
      <sz val="6"/>
      <name val="ＭＳ Ｐゴシック"/>
      <family val="3"/>
      <charset val="128"/>
    </font>
    <font>
      <sz val="8"/>
      <name val="小塚ゴシック Pro B"/>
      <family val="3"/>
      <charset val="128"/>
    </font>
    <font>
      <sz val="11"/>
      <name val="ＭＳ Ｐゴシック"/>
      <family val="3"/>
      <charset val="128"/>
    </font>
    <font>
      <sz val="14"/>
      <name val="Century Gothic"/>
      <family val="2"/>
    </font>
    <font>
      <sz val="18"/>
      <name val="小塚ゴシック Pro M"/>
      <family val="3"/>
      <charset val="128"/>
    </font>
    <font>
      <sz val="8"/>
      <name val="小塚ゴシック Pro M"/>
      <family val="3"/>
      <charset val="128"/>
    </font>
    <font>
      <b/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Century Gothic"/>
      <family val="2"/>
    </font>
    <font>
      <sz val="8"/>
      <name val="小塚ゴシック Pro L"/>
      <family val="3"/>
      <charset val="128"/>
    </font>
    <font>
      <b/>
      <u/>
      <sz val="14"/>
      <name val="ＭＳ Ｐゴシック"/>
      <family val="3"/>
      <charset val="128"/>
    </font>
    <font>
      <sz val="16"/>
      <name val="小塚ゴシック Pro B"/>
      <family val="3"/>
      <charset val="128"/>
    </font>
    <font>
      <sz val="14"/>
      <name val="Biondi"/>
      <family val="3"/>
      <charset val="128"/>
    </font>
    <font>
      <sz val="11"/>
      <name val="小塚ゴシック Pro M"/>
      <family val="3"/>
      <charset val="128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0"/>
      <name val="小塚ゴシック Pro L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</cellStyleXfs>
  <cellXfs count="315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5" fillId="3" borderId="0" xfId="1" applyFont="1" applyFill="1">
      <alignment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 applyBorder="1" applyAlignment="1"/>
    <xf numFmtId="0" fontId="5" fillId="3" borderId="0" xfId="1" applyFont="1" applyFill="1" applyAlignment="1"/>
    <xf numFmtId="0" fontId="5" fillId="3" borderId="0" xfId="1" applyFont="1" applyFill="1" applyBorder="1" applyAlignment="1">
      <alignment horizontal="right"/>
    </xf>
    <xf numFmtId="0" fontId="6" fillId="3" borderId="0" xfId="1" applyFont="1" applyFill="1" applyBorder="1" applyAlignment="1"/>
    <xf numFmtId="0" fontId="9" fillId="3" borderId="0" xfId="1" applyFont="1" applyFill="1" applyAlignment="1"/>
    <xf numFmtId="0" fontId="4" fillId="2" borderId="0" xfId="1" applyFont="1" applyFill="1" applyAlignment="1">
      <alignment horizontal="left" vertical="center"/>
    </xf>
    <xf numFmtId="0" fontId="10" fillId="3" borderId="0" xfId="1" applyFont="1" applyFill="1">
      <alignment vertical="center"/>
    </xf>
    <xf numFmtId="0" fontId="5" fillId="3" borderId="0" xfId="1" applyFont="1" applyFill="1" applyAlignment="1">
      <alignment horizontal="left" vertical="center"/>
    </xf>
    <xf numFmtId="0" fontId="12" fillId="2" borderId="0" xfId="1" applyFont="1" applyFill="1" applyAlignment="1">
      <alignment shrinkToFit="1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>
      <alignment vertical="center"/>
    </xf>
    <xf numFmtId="0" fontId="5" fillId="3" borderId="0" xfId="2" applyFont="1" applyFill="1" applyBorder="1">
      <alignment vertical="center"/>
    </xf>
    <xf numFmtId="0" fontId="5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>
      <alignment vertical="center"/>
    </xf>
    <xf numFmtId="0" fontId="5" fillId="3" borderId="0" xfId="3" applyFont="1" applyFill="1" applyBorder="1" applyAlignment="1">
      <alignment vertical="center"/>
    </xf>
    <xf numFmtId="0" fontId="5" fillId="3" borderId="0" xfId="3" applyFont="1" applyFill="1" applyBorder="1" applyAlignment="1">
      <alignment horizontal="left" vertical="center"/>
    </xf>
    <xf numFmtId="0" fontId="5" fillId="3" borderId="0" xfId="1" applyFont="1" applyFill="1" applyBorder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0" xfId="3" applyFont="1" applyFill="1" applyBorder="1">
      <alignment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vertical="center" shrinkToFit="1"/>
    </xf>
    <xf numFmtId="0" fontId="16" fillId="3" borderId="0" xfId="1" applyFont="1" applyFill="1" applyAlignment="1">
      <alignment vertical="center"/>
    </xf>
    <xf numFmtId="0" fontId="10" fillId="3" borderId="0" xfId="1" applyFont="1" applyFill="1" applyBorder="1" applyAlignment="1"/>
    <xf numFmtId="0" fontId="10" fillId="3" borderId="0" xfId="1" applyFont="1" applyFill="1" applyAlignment="1"/>
    <xf numFmtId="0" fontId="10" fillId="3" borderId="0" xfId="1" applyFont="1" applyFill="1" applyBorder="1" applyAlignment="1">
      <alignment horizontal="right"/>
    </xf>
    <xf numFmtId="0" fontId="16" fillId="3" borderId="0" xfId="1" applyFont="1" applyFill="1" applyBorder="1" applyAlignment="1"/>
    <xf numFmtId="0" fontId="16" fillId="3" borderId="0" xfId="1" applyFont="1" applyFill="1" applyAlignment="1"/>
    <xf numFmtId="0" fontId="19" fillId="3" borderId="0" xfId="1" applyFont="1" applyFill="1" applyBorder="1" applyAlignment="1"/>
    <xf numFmtId="0" fontId="20" fillId="3" borderId="0" xfId="1" applyFont="1" applyFill="1" applyAlignment="1">
      <alignment vertical="center"/>
    </xf>
    <xf numFmtId="0" fontId="16" fillId="3" borderId="0" xfId="1" applyFont="1" applyFill="1" applyAlignment="1">
      <alignment horizontal="left" vertical="center"/>
    </xf>
    <xf numFmtId="0" fontId="21" fillId="3" borderId="0" xfId="1" applyFont="1" applyFill="1" applyAlignment="1">
      <alignment vertical="center"/>
    </xf>
    <xf numFmtId="0" fontId="20" fillId="3" borderId="0" xfId="1" applyFont="1" applyFill="1" applyAlignment="1">
      <alignment horizontal="left" vertical="center"/>
    </xf>
    <xf numFmtId="0" fontId="12" fillId="3" borderId="0" xfId="2" applyFont="1" applyFill="1" applyBorder="1" applyAlignment="1">
      <alignment shrinkToFit="1"/>
    </xf>
    <xf numFmtId="0" fontId="13" fillId="3" borderId="0" xfId="2" applyFont="1" applyFill="1" applyBorder="1" applyAlignment="1">
      <alignment horizontal="center" vertical="center"/>
    </xf>
    <xf numFmtId="0" fontId="13" fillId="3" borderId="0" xfId="2" applyFont="1" applyFill="1" applyBorder="1">
      <alignment vertical="center"/>
    </xf>
    <xf numFmtId="0" fontId="13" fillId="3" borderId="0" xfId="2" applyFont="1" applyFill="1" applyBorder="1" applyAlignment="1">
      <alignment horizontal="right" vertical="center"/>
    </xf>
    <xf numFmtId="0" fontId="22" fillId="3" borderId="0" xfId="1" applyFont="1" applyFill="1">
      <alignment vertical="center"/>
    </xf>
    <xf numFmtId="0" fontId="13" fillId="3" borderId="0" xfId="2" applyFont="1" applyFill="1" applyBorder="1" applyAlignment="1">
      <alignment horizontal="left"/>
    </xf>
    <xf numFmtId="0" fontId="13" fillId="3" borderId="0" xfId="2" applyFont="1" applyFill="1" applyBorder="1" applyAlignment="1">
      <alignment vertical="center"/>
    </xf>
    <xf numFmtId="0" fontId="2" fillId="3" borderId="0" xfId="1" applyFont="1" applyFill="1" applyBorder="1">
      <alignment vertical="center"/>
    </xf>
    <xf numFmtId="0" fontId="2" fillId="3" borderId="0" xfId="1" applyFont="1" applyFill="1">
      <alignment vertical="center"/>
    </xf>
    <xf numFmtId="0" fontId="23" fillId="3" borderId="0" xfId="2" applyFont="1" applyFill="1" applyBorder="1" applyAlignment="1">
      <alignment horizontal="center" vertical="center" shrinkToFit="1"/>
    </xf>
    <xf numFmtId="0" fontId="23" fillId="3" borderId="0" xfId="1" applyFont="1" applyFill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0" fontId="2" fillId="3" borderId="0" xfId="1" applyFont="1" applyFill="1" applyBorder="1" applyAlignment="1">
      <alignment vertical="center"/>
    </xf>
    <xf numFmtId="0" fontId="22" fillId="3" borderId="0" xfId="1" applyFont="1" applyFill="1" applyBorder="1" applyAlignment="1">
      <alignment vertical="center"/>
    </xf>
    <xf numFmtId="0" fontId="18" fillId="3" borderId="0" xfId="2" applyFont="1" applyFill="1" applyBorder="1" applyAlignment="1">
      <alignment vertical="center" shrinkToFit="1"/>
    </xf>
    <xf numFmtId="0" fontId="2" fillId="3" borderId="0" xfId="1" applyFont="1" applyFill="1" applyAlignment="1">
      <alignment vertical="center"/>
    </xf>
    <xf numFmtId="0" fontId="22" fillId="3" borderId="0" xfId="1" applyFont="1" applyFill="1" applyBorder="1">
      <alignment vertical="center"/>
    </xf>
    <xf numFmtId="0" fontId="13" fillId="3" borderId="0" xfId="1" applyFont="1" applyFill="1">
      <alignment vertical="center"/>
    </xf>
    <xf numFmtId="0" fontId="13" fillId="3" borderId="0" xfId="1" applyFont="1" applyFill="1" applyBorder="1">
      <alignment vertical="center"/>
    </xf>
    <xf numFmtId="0" fontId="13" fillId="3" borderId="0" xfId="1" applyFont="1" applyFill="1" applyBorder="1" applyAlignment="1">
      <alignment vertical="center"/>
    </xf>
    <xf numFmtId="0" fontId="18" fillId="3" borderId="0" xfId="2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vertical="center"/>
    </xf>
    <xf numFmtId="0" fontId="18" fillId="3" borderId="0" xfId="1" applyFont="1" applyFill="1">
      <alignment vertical="center"/>
    </xf>
    <xf numFmtId="0" fontId="5" fillId="3" borderId="7" xfId="1" applyFont="1" applyFill="1" applyBorder="1">
      <alignment vertical="center"/>
    </xf>
    <xf numFmtId="0" fontId="4" fillId="3" borderId="0" xfId="2" applyFont="1" applyFill="1" applyBorder="1" applyAlignment="1">
      <alignment vertical="center"/>
    </xf>
    <xf numFmtId="0" fontId="5" fillId="3" borderId="3" xfId="1" applyFont="1" applyFill="1" applyBorder="1">
      <alignment vertical="center"/>
    </xf>
    <xf numFmtId="0" fontId="5" fillId="3" borderId="9" xfId="1" applyFont="1" applyFill="1" applyBorder="1">
      <alignment vertical="center"/>
    </xf>
    <xf numFmtId="0" fontId="5" fillId="3" borderId="10" xfId="1" applyFont="1" applyFill="1" applyBorder="1">
      <alignment vertical="center"/>
    </xf>
    <xf numFmtId="0" fontId="5" fillId="3" borderId="29" xfId="1" applyFont="1" applyFill="1" applyBorder="1">
      <alignment vertical="center"/>
    </xf>
    <xf numFmtId="0" fontId="5" fillId="3" borderId="2" xfId="1" applyFont="1" applyFill="1" applyBorder="1">
      <alignment vertical="center"/>
    </xf>
    <xf numFmtId="0" fontId="5" fillId="3" borderId="6" xfId="1" applyFont="1" applyFill="1" applyBorder="1">
      <alignment vertical="center"/>
    </xf>
    <xf numFmtId="0" fontId="4" fillId="3" borderId="0" xfId="2" applyFont="1" applyFill="1" applyBorder="1" applyAlignment="1">
      <alignment horizontal="left" vertical="center"/>
    </xf>
    <xf numFmtId="0" fontId="13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49" fontId="5" fillId="3" borderId="0" xfId="2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5" fillId="3" borderId="0" xfId="2" applyFont="1" applyFill="1" applyBorder="1" applyAlignment="1">
      <alignment horizontal="left"/>
    </xf>
    <xf numFmtId="0" fontId="5" fillId="3" borderId="50" xfId="2" applyFont="1" applyFill="1" applyBorder="1" applyAlignment="1">
      <alignment horizontal="center" vertical="center"/>
    </xf>
    <xf numFmtId="0" fontId="5" fillId="3" borderId="47" xfId="2" applyFont="1" applyFill="1" applyBorder="1" applyAlignment="1">
      <alignment horizontal="center" vertical="center"/>
    </xf>
    <xf numFmtId="0" fontId="5" fillId="3" borderId="49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50" xfId="2" applyNumberFormat="1" applyFont="1" applyFill="1" applyBorder="1" applyAlignment="1" applyProtection="1">
      <alignment horizontal="right" vertical="center"/>
      <protection locked="0"/>
    </xf>
    <xf numFmtId="0" fontId="5" fillId="3" borderId="43" xfId="2" applyNumberFormat="1" applyFont="1" applyFill="1" applyBorder="1" applyAlignment="1" applyProtection="1">
      <alignment horizontal="right" vertical="center"/>
      <protection locked="0"/>
    </xf>
    <xf numFmtId="49" fontId="5" fillId="3" borderId="47" xfId="2" applyNumberFormat="1" applyFont="1" applyFill="1" applyBorder="1" applyAlignment="1">
      <alignment horizontal="center" vertical="center"/>
    </xf>
    <xf numFmtId="49" fontId="5" fillId="3" borderId="41" xfId="2" applyNumberFormat="1" applyFont="1" applyFill="1" applyBorder="1" applyAlignment="1">
      <alignment horizontal="center" vertical="center"/>
    </xf>
    <xf numFmtId="0" fontId="5" fillId="3" borderId="48" xfId="2" applyNumberFormat="1" applyFont="1" applyFill="1" applyBorder="1" applyAlignment="1" applyProtection="1">
      <alignment horizontal="left" vertical="center"/>
      <protection locked="0"/>
    </xf>
    <xf numFmtId="0" fontId="5" fillId="3" borderId="42" xfId="2" applyNumberFormat="1" applyFont="1" applyFill="1" applyBorder="1" applyAlignment="1" applyProtection="1">
      <alignment horizontal="left" vertical="center"/>
      <protection locked="0"/>
    </xf>
    <xf numFmtId="0" fontId="5" fillId="3" borderId="46" xfId="2" applyFont="1" applyFill="1" applyBorder="1" applyAlignment="1">
      <alignment horizontal="center" vertical="center" shrinkToFit="1"/>
    </xf>
    <xf numFmtId="0" fontId="5" fillId="3" borderId="40" xfId="2" applyFont="1" applyFill="1" applyBorder="1" applyAlignment="1">
      <alignment horizontal="center" vertical="center" shrinkToFit="1"/>
    </xf>
    <xf numFmtId="0" fontId="5" fillId="3" borderId="46" xfId="2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3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27" fillId="3" borderId="0" xfId="2" applyNumberFormat="1" applyFont="1" applyFill="1" applyBorder="1" applyAlignment="1">
      <alignment horizontal="center" vertical="center" shrinkToFit="1"/>
    </xf>
    <xf numFmtId="0" fontId="5" fillId="3" borderId="49" xfId="2" applyNumberFormat="1" applyFont="1" applyFill="1" applyBorder="1" applyAlignment="1">
      <alignment horizontal="left" vertical="center"/>
    </xf>
    <xf numFmtId="0" fontId="5" fillId="3" borderId="35" xfId="2" applyNumberFormat="1" applyFont="1" applyFill="1" applyBorder="1" applyAlignment="1">
      <alignment horizontal="left" vertical="center"/>
    </xf>
    <xf numFmtId="0" fontId="5" fillId="3" borderId="48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shrinkToFit="1"/>
    </xf>
    <xf numFmtId="176" fontId="5" fillId="3" borderId="50" xfId="2" applyNumberFormat="1" applyFont="1" applyFill="1" applyBorder="1" applyAlignment="1">
      <alignment horizontal="center" vertical="center"/>
    </xf>
    <xf numFmtId="176" fontId="5" fillId="3" borderId="36" xfId="2" applyNumberFormat="1" applyFont="1" applyFill="1" applyBorder="1" applyAlignment="1">
      <alignment horizontal="center" vertical="center"/>
    </xf>
    <xf numFmtId="176" fontId="5" fillId="3" borderId="53" xfId="2" applyNumberFormat="1" applyFont="1" applyFill="1" applyBorder="1" applyAlignment="1">
      <alignment horizontal="center" vertical="center"/>
    </xf>
    <xf numFmtId="176" fontId="5" fillId="3" borderId="38" xfId="2" applyNumberFormat="1" applyFont="1" applyFill="1" applyBorder="1" applyAlignment="1">
      <alignment horizontal="center" vertical="center"/>
    </xf>
    <xf numFmtId="49" fontId="5" fillId="3" borderId="52" xfId="2" applyNumberFormat="1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24" fillId="3" borderId="46" xfId="2" quotePrefix="1" applyFont="1" applyFill="1" applyBorder="1" applyAlignment="1">
      <alignment horizontal="center" vertical="center"/>
    </xf>
    <xf numFmtId="0" fontId="24" fillId="3" borderId="47" xfId="2" applyFont="1" applyFill="1" applyBorder="1" applyAlignment="1">
      <alignment horizontal="center" vertical="center"/>
    </xf>
    <xf numFmtId="0" fontId="24" fillId="3" borderId="48" xfId="2" applyFont="1" applyFill="1" applyBorder="1" applyAlignment="1">
      <alignment horizontal="center" vertical="center"/>
    </xf>
    <xf numFmtId="0" fontId="24" fillId="3" borderId="7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3" borderId="8" xfId="2" applyFont="1" applyFill="1" applyBorder="1" applyAlignment="1">
      <alignment horizontal="center" vertical="center"/>
    </xf>
    <xf numFmtId="0" fontId="5" fillId="3" borderId="46" xfId="2" applyNumberFormat="1" applyFont="1" applyFill="1" applyBorder="1" applyAlignment="1">
      <alignment horizontal="right" vertical="center"/>
    </xf>
    <xf numFmtId="0" fontId="5" fillId="3" borderId="7" xfId="2" applyNumberFormat="1" applyFont="1" applyFill="1" applyBorder="1" applyAlignment="1">
      <alignment horizontal="right" vertical="center"/>
    </xf>
    <xf numFmtId="49" fontId="5" fillId="3" borderId="1" xfId="2" applyNumberFormat="1" applyFont="1" applyFill="1" applyBorder="1" applyAlignment="1">
      <alignment horizontal="center" vertical="center"/>
    </xf>
    <xf numFmtId="0" fontId="5" fillId="3" borderId="50" xfId="2" applyNumberFormat="1" applyFont="1" applyFill="1" applyBorder="1" applyAlignment="1">
      <alignment horizontal="right" vertical="center"/>
    </xf>
    <xf numFmtId="0" fontId="5" fillId="3" borderId="36" xfId="2" applyNumberFormat="1" applyFont="1" applyFill="1" applyBorder="1" applyAlignment="1">
      <alignment horizontal="right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4" fillId="3" borderId="40" xfId="2" applyFont="1" applyFill="1" applyBorder="1" applyAlignment="1">
      <alignment horizontal="center" vertical="center"/>
    </xf>
    <xf numFmtId="0" fontId="24" fillId="3" borderId="41" xfId="2" applyFont="1" applyFill="1" applyBorder="1" applyAlignment="1">
      <alignment horizontal="center" vertical="center"/>
    </xf>
    <xf numFmtId="0" fontId="24" fillId="3" borderId="42" xfId="2" applyFont="1" applyFill="1" applyBorder="1" applyAlignment="1">
      <alignment horizontal="center" vertical="center"/>
    </xf>
    <xf numFmtId="0" fontId="5" fillId="3" borderId="40" xfId="2" applyNumberFormat="1" applyFont="1" applyFill="1" applyBorder="1" applyAlignment="1">
      <alignment horizontal="right" vertical="center"/>
    </xf>
    <xf numFmtId="0" fontId="5" fillId="3" borderId="24" xfId="2" applyNumberFormat="1" applyFont="1" applyFill="1" applyBorder="1" applyAlignment="1">
      <alignment horizontal="left" vertical="center"/>
    </xf>
    <xf numFmtId="0" fontId="5" fillId="3" borderId="43" xfId="2" applyNumberFormat="1" applyFont="1" applyFill="1" applyBorder="1" applyAlignment="1">
      <alignment horizontal="right" vertical="center"/>
    </xf>
    <xf numFmtId="176" fontId="5" fillId="3" borderId="44" xfId="2" applyNumberFormat="1" applyFont="1" applyFill="1" applyBorder="1" applyAlignment="1">
      <alignment horizontal="center" vertical="center"/>
    </xf>
    <xf numFmtId="176" fontId="5" fillId="3" borderId="43" xfId="2" applyNumberFormat="1" applyFont="1" applyFill="1" applyBorder="1" applyAlignment="1">
      <alignment horizontal="center" vertical="center"/>
    </xf>
    <xf numFmtId="176" fontId="5" fillId="3" borderId="51" xfId="2" applyNumberFormat="1" applyFont="1" applyFill="1" applyBorder="1" applyAlignment="1">
      <alignment horizontal="center" vertical="center"/>
    </xf>
    <xf numFmtId="176" fontId="5" fillId="3" borderId="22" xfId="2" applyNumberFormat="1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49" xfId="2" applyNumberFormat="1" applyFont="1" applyFill="1" applyBorder="1" applyAlignment="1" applyProtection="1">
      <alignment horizontal="left" vertical="center"/>
      <protection locked="0"/>
    </xf>
    <xf numFmtId="0" fontId="5" fillId="3" borderId="24" xfId="2" applyNumberFormat="1" applyFont="1" applyFill="1" applyBorder="1" applyAlignment="1" applyProtection="1">
      <alignment horizontal="left" vertical="center"/>
      <protection locked="0"/>
    </xf>
    <xf numFmtId="176" fontId="5" fillId="3" borderId="31" xfId="2" applyNumberFormat="1" applyFont="1" applyFill="1" applyBorder="1" applyAlignment="1">
      <alignment horizontal="center" vertical="center"/>
    </xf>
    <xf numFmtId="176" fontId="5" fillId="3" borderId="33" xfId="2" applyNumberFormat="1" applyFont="1" applyFill="1" applyBorder="1" applyAlignment="1">
      <alignment horizontal="center" vertical="center"/>
    </xf>
    <xf numFmtId="49" fontId="5" fillId="3" borderId="31" xfId="2" applyNumberFormat="1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49" fontId="5" fillId="3" borderId="5" xfId="2" applyNumberFormat="1" applyFont="1" applyFill="1" applyBorder="1" applyAlignment="1">
      <alignment horizontal="center" vertical="center"/>
    </xf>
    <xf numFmtId="49" fontId="5" fillId="3" borderId="0" xfId="2" applyNumberFormat="1" applyFont="1" applyFill="1" applyBorder="1" applyAlignment="1">
      <alignment horizontal="center" vertical="center"/>
    </xf>
    <xf numFmtId="0" fontId="5" fillId="3" borderId="30" xfId="2" applyNumberFormat="1" applyFont="1" applyFill="1" applyBorder="1" applyAlignment="1" applyProtection="1">
      <alignment horizontal="left" vertical="center"/>
      <protection locked="0"/>
    </xf>
    <xf numFmtId="0" fontId="5" fillId="3" borderId="45" xfId="2" applyNumberFormat="1" applyFont="1" applyFill="1" applyBorder="1" applyAlignment="1" applyProtection="1">
      <alignment horizontal="left" vertical="center"/>
      <protection locked="0"/>
    </xf>
    <xf numFmtId="0" fontId="5" fillId="3" borderId="31" xfId="2" applyNumberFormat="1" applyFont="1" applyFill="1" applyBorder="1" applyAlignment="1" applyProtection="1">
      <alignment horizontal="right" vertical="center"/>
      <protection locked="0"/>
    </xf>
    <xf numFmtId="0" fontId="5" fillId="3" borderId="3" xfId="2" applyFont="1" applyFill="1" applyBorder="1" applyAlignment="1">
      <alignment horizontal="center" vertical="center" shrinkToFit="1"/>
    </xf>
    <xf numFmtId="0" fontId="24" fillId="3" borderId="3" xfId="2" quotePrefix="1" applyFont="1" applyFill="1" applyBorder="1" applyAlignment="1">
      <alignment horizontal="center" vertical="center"/>
    </xf>
    <xf numFmtId="0" fontId="24" fillId="3" borderId="5" xfId="2" applyFont="1" applyFill="1" applyBorder="1" applyAlignment="1">
      <alignment horizontal="center" vertical="center"/>
    </xf>
    <xf numFmtId="0" fontId="24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0" fontId="5" fillId="3" borderId="44" xfId="2" applyNumberFormat="1" applyFont="1" applyFill="1" applyBorder="1" applyAlignment="1" applyProtection="1">
      <alignment horizontal="right" vertical="center"/>
      <protection locked="0"/>
    </xf>
    <xf numFmtId="0" fontId="23" fillId="3" borderId="32" xfId="2" applyFont="1" applyFill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 shrinkToFit="1"/>
    </xf>
    <xf numFmtId="0" fontId="23" fillId="3" borderId="33" xfId="2" applyFont="1" applyFill="1" applyBorder="1" applyAlignment="1">
      <alignment horizontal="center" vertical="center" shrinkToFit="1"/>
    </xf>
    <xf numFmtId="0" fontId="23" fillId="3" borderId="38" xfId="2" applyFont="1" applyFill="1" applyBorder="1" applyAlignment="1">
      <alignment horizontal="center" vertical="center" shrinkToFit="1"/>
    </xf>
    <xf numFmtId="0" fontId="23" fillId="3" borderId="34" xfId="2" applyFont="1" applyFill="1" applyBorder="1" applyAlignment="1">
      <alignment horizontal="center" vertical="center" shrinkToFit="1"/>
    </xf>
    <xf numFmtId="0" fontId="23" fillId="3" borderId="39" xfId="2" applyFont="1" applyFill="1" applyBorder="1" applyAlignment="1">
      <alignment horizontal="center" vertical="center" shrinkToFit="1"/>
    </xf>
    <xf numFmtId="0" fontId="23" fillId="3" borderId="3" xfId="2" applyFont="1" applyFill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1" fillId="0" borderId="7" xfId="1" applyBorder="1" applyAlignment="1">
      <alignment vertical="center" shrinkToFit="1"/>
    </xf>
    <xf numFmtId="0" fontId="1" fillId="0" borderId="8" xfId="1" applyBorder="1" applyAlignment="1">
      <alignment vertical="center" shrinkToFit="1"/>
    </xf>
    <xf numFmtId="0" fontId="27" fillId="3" borderId="0" xfId="2" applyFont="1" applyFill="1" applyBorder="1" applyAlignment="1">
      <alignment horizontal="center" vertical="center" shrinkToFit="1"/>
    </xf>
    <xf numFmtId="0" fontId="5" fillId="3" borderId="4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5" fillId="3" borderId="21" xfId="1" applyFont="1" applyFill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5" fillId="3" borderId="24" xfId="1" quotePrefix="1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5" fillId="3" borderId="22" xfId="1" quotePrefix="1" applyFont="1" applyFill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4" fillId="3" borderId="0" xfId="1" applyFont="1" applyFill="1" applyAlignment="1">
      <alignment horizontal="left" vertical="center"/>
    </xf>
    <xf numFmtId="0" fontId="5" fillId="3" borderId="13" xfId="1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vertical="center"/>
    </xf>
    <xf numFmtId="0" fontId="5" fillId="3" borderId="28" xfId="1" quotePrefix="1" applyFont="1" applyFill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5" fillId="3" borderId="26" xfId="1" quotePrefix="1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49" fontId="17" fillId="3" borderId="0" xfId="1" applyNumberFormat="1" applyFont="1" applyFill="1" applyAlignment="1">
      <alignment horizontal="center" vertical="center"/>
    </xf>
    <xf numFmtId="0" fontId="18" fillId="3" borderId="0" xfId="1" applyFont="1" applyFill="1" applyAlignment="1">
      <alignment horizontal="left" vertical="center"/>
    </xf>
    <xf numFmtId="14" fontId="18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11" fillId="3" borderId="0" xfId="1" applyFont="1" applyFill="1" applyAlignment="1">
      <alignment horizontal="left" vertical="center"/>
    </xf>
    <xf numFmtId="0" fontId="18" fillId="3" borderId="0" xfId="2" applyFont="1" applyFill="1" applyBorder="1" applyAlignment="1">
      <alignment horizontal="left"/>
    </xf>
    <xf numFmtId="0" fontId="25" fillId="0" borderId="0" xfId="5" applyAlignment="1">
      <alignment horizontal="left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20" fontId="5" fillId="3" borderId="11" xfId="3" applyNumberFormat="1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20" fontId="5" fillId="3" borderId="3" xfId="3" applyNumberFormat="1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 shrinkToFit="1"/>
    </xf>
    <xf numFmtId="0" fontId="5" fillId="3" borderId="5" xfId="3" applyFont="1" applyFill="1" applyBorder="1" applyAlignment="1">
      <alignment horizontal="center" vertical="center" shrinkToFit="1"/>
    </xf>
    <xf numFmtId="0" fontId="5" fillId="3" borderId="7" xfId="3" applyFont="1" applyFill="1" applyBorder="1" applyAlignment="1">
      <alignment horizontal="center" vertical="center" shrinkToFit="1"/>
    </xf>
    <xf numFmtId="0" fontId="5" fillId="3" borderId="1" xfId="3" applyFont="1" applyFill="1" applyBorder="1" applyAlignment="1">
      <alignment horizontal="center" vertical="center" shrinkToFit="1"/>
    </xf>
    <xf numFmtId="0" fontId="5" fillId="3" borderId="5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 shrinkToFit="1"/>
    </xf>
    <xf numFmtId="0" fontId="5" fillId="3" borderId="8" xfId="3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20" fontId="5" fillId="3" borderId="9" xfId="3" applyNumberFormat="1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/>
    </xf>
    <xf numFmtId="20" fontId="5" fillId="3" borderId="4" xfId="3" applyNumberFormat="1" applyFont="1" applyFill="1" applyBorder="1" applyAlignment="1">
      <alignment horizontal="center" vertical="center"/>
    </xf>
    <xf numFmtId="20" fontId="5" fillId="3" borderId="7" xfId="3" applyNumberFormat="1" applyFont="1" applyFill="1" applyBorder="1" applyAlignment="1">
      <alignment horizontal="center" vertical="center"/>
    </xf>
    <xf numFmtId="20" fontId="5" fillId="3" borderId="8" xfId="3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shrinkToFit="1"/>
    </xf>
    <xf numFmtId="0" fontId="5" fillId="3" borderId="6" xfId="3" applyFont="1" applyFill="1" applyBorder="1" applyAlignment="1">
      <alignment horizontal="center" vertical="center" shrinkToFit="1"/>
    </xf>
    <xf numFmtId="0" fontId="5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right" vertical="center"/>
    </xf>
    <xf numFmtId="0" fontId="2" fillId="3" borderId="0" xfId="3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49" fontId="5" fillId="3" borderId="0" xfId="1" applyNumberFormat="1" applyFont="1" applyFill="1" applyAlignment="1">
      <alignment horizontal="center" vertical="center"/>
    </xf>
    <xf numFmtId="0" fontId="5" fillId="3" borderId="0" xfId="1" applyFont="1" applyFill="1" applyAlignment="1">
      <alignment horizontal="left" vertical="center"/>
    </xf>
    <xf numFmtId="14" fontId="5" fillId="3" borderId="0" xfId="1" applyNumberFormat="1" applyFont="1" applyFill="1" applyAlignment="1">
      <alignment horizontal="left" vertical="center"/>
    </xf>
    <xf numFmtId="0" fontId="5" fillId="3" borderId="0" xfId="2" applyFont="1" applyFill="1" applyBorder="1" applyAlignment="1">
      <alignment horizontal="left"/>
    </xf>
    <xf numFmtId="0" fontId="15" fillId="4" borderId="12" xfId="3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vertical="center"/>
    </xf>
    <xf numFmtId="0" fontId="23" fillId="3" borderId="37" xfId="2" applyFont="1" applyFill="1" applyBorder="1" applyAlignment="1">
      <alignment horizontal="center" vertical="center" shrinkToFit="1"/>
    </xf>
    <xf numFmtId="0" fontId="23" fillId="3" borderId="9" xfId="2" applyFont="1" applyFill="1" applyBorder="1" applyAlignment="1">
      <alignment horizontal="center" vertical="center" shrinkToFit="1"/>
    </xf>
    <xf numFmtId="0" fontId="23" fillId="3" borderId="10" xfId="1" applyFont="1" applyFill="1" applyBorder="1" applyAlignment="1">
      <alignment vertical="center"/>
    </xf>
    <xf numFmtId="0" fontId="5" fillId="3" borderId="47" xfId="2" applyNumberFormat="1" applyFont="1" applyFill="1" applyBorder="1" applyAlignment="1" applyProtection="1">
      <alignment horizontal="right" vertical="center"/>
      <protection locked="0"/>
    </xf>
    <xf numFmtId="0" fontId="18" fillId="3" borderId="0" xfId="2" applyFont="1" applyFill="1" applyBorder="1" applyAlignment="1">
      <alignment horizontal="center" vertical="center" shrinkToFit="1"/>
    </xf>
    <xf numFmtId="0" fontId="27" fillId="3" borderId="0" xfId="2" quotePrefix="1" applyNumberFormat="1" applyFont="1" applyFill="1" applyBorder="1" applyAlignment="1">
      <alignment horizontal="center" vertical="center" shrinkToFit="1"/>
    </xf>
    <xf numFmtId="0" fontId="5" fillId="3" borderId="41" xfId="2" applyNumberFormat="1" applyFont="1" applyFill="1" applyBorder="1" applyAlignment="1" applyProtection="1">
      <alignment horizontal="right" vertical="center"/>
      <protection locked="0"/>
    </xf>
    <xf numFmtId="49" fontId="27" fillId="3" borderId="0" xfId="2" applyNumberFormat="1" applyFont="1" applyFill="1" applyBorder="1" applyAlignment="1">
      <alignment horizontal="center" vertical="center" shrinkToFit="1"/>
    </xf>
    <xf numFmtId="0" fontId="5" fillId="3" borderId="54" xfId="2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4" fillId="3" borderId="0" xfId="2" applyFont="1" applyFill="1" applyBorder="1" applyAlignment="1">
      <alignment horizontal="center" vertical="center"/>
    </xf>
    <xf numFmtId="49" fontId="5" fillId="3" borderId="0" xfId="2" applyNumberFormat="1" applyFont="1" applyFill="1" applyBorder="1" applyAlignment="1">
      <alignment horizontal="right" vertical="center"/>
    </xf>
    <xf numFmtId="49" fontId="5" fillId="3" borderId="0" xfId="2" applyNumberFormat="1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center" vertical="center" shrinkToFit="1"/>
    </xf>
    <xf numFmtId="176" fontId="5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5" fillId="3" borderId="58" xfId="1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5" fillId="3" borderId="56" xfId="1" applyFont="1" applyFill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4" borderId="59" xfId="3" applyFont="1" applyFill="1" applyBorder="1" applyAlignment="1">
      <alignment horizontal="center" vertical="center"/>
    </xf>
    <xf numFmtId="0" fontId="15" fillId="4" borderId="59" xfId="3" applyFont="1" applyFill="1" applyBorder="1" applyAlignment="1">
      <alignment horizontal="center" vertical="center" shrinkToFit="1"/>
    </xf>
    <xf numFmtId="0" fontId="15" fillId="4" borderId="60" xfId="3" applyFont="1" applyFill="1" applyBorder="1" applyAlignment="1">
      <alignment horizontal="center" vertical="center"/>
    </xf>
    <xf numFmtId="20" fontId="15" fillId="4" borderId="61" xfId="3" applyNumberFormat="1" applyFont="1" applyFill="1" applyBorder="1" applyAlignment="1">
      <alignment horizontal="center" vertical="center"/>
    </xf>
    <xf numFmtId="0" fontId="15" fillId="4" borderId="61" xfId="3" applyFont="1" applyFill="1" applyBorder="1" applyAlignment="1">
      <alignment horizontal="center" vertical="center"/>
    </xf>
    <xf numFmtId="0" fontId="15" fillId="4" borderId="62" xfId="3" applyFont="1" applyFill="1" applyBorder="1" applyAlignment="1">
      <alignment horizontal="center" vertical="center"/>
    </xf>
    <xf numFmtId="0" fontId="15" fillId="4" borderId="63" xfId="3" applyFont="1" applyFill="1" applyBorder="1" applyAlignment="1">
      <alignment horizontal="center" vertical="center"/>
    </xf>
    <xf numFmtId="20" fontId="15" fillId="4" borderId="59" xfId="3" applyNumberFormat="1" applyFont="1" applyFill="1" applyBorder="1" applyAlignment="1">
      <alignment horizontal="center" vertical="center"/>
    </xf>
    <xf numFmtId="0" fontId="15" fillId="4" borderId="63" xfId="3" applyFont="1" applyFill="1" applyBorder="1" applyAlignment="1">
      <alignment horizontal="right" vertical="center" shrinkToFit="1"/>
    </xf>
    <xf numFmtId="0" fontId="15" fillId="4" borderId="64" xfId="3" applyFont="1" applyFill="1" applyBorder="1" applyAlignment="1">
      <alignment horizontal="center" vertical="center"/>
    </xf>
    <xf numFmtId="0" fontId="15" fillId="4" borderId="62" xfId="3" applyFont="1" applyFill="1" applyBorder="1" applyAlignment="1">
      <alignment horizontal="left" vertical="center" shrinkToFit="1"/>
    </xf>
    <xf numFmtId="0" fontId="15" fillId="4" borderId="65" xfId="3" applyFont="1" applyFill="1" applyBorder="1" applyAlignment="1">
      <alignment horizontal="center" vertical="center"/>
    </xf>
    <xf numFmtId="20" fontId="15" fillId="4" borderId="66" xfId="3" applyNumberFormat="1" applyFont="1" applyFill="1" applyBorder="1" applyAlignment="1">
      <alignment horizontal="center" vertical="center"/>
    </xf>
    <xf numFmtId="0" fontId="15" fillId="4" borderId="65" xfId="3" applyFont="1" applyFill="1" applyBorder="1" applyAlignment="1">
      <alignment horizontal="right" vertical="center" shrinkToFit="1"/>
    </xf>
    <xf numFmtId="0" fontId="15" fillId="4" borderId="67" xfId="3" applyFont="1" applyFill="1" applyBorder="1" applyAlignment="1">
      <alignment horizontal="left" vertical="center" shrinkToFit="1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3000000}"/>
    <cellStyle name="標準 4" xfId="3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885825"/>
    <xdr:pic>
      <xdr:nvPicPr>
        <xdr:cNvPr id="2" name="図 1" descr="U9_komae.png">
          <a:extLst>
            <a:ext uri="{FF2B5EF4-FFF2-40B4-BE49-F238E27FC236}">
              <a16:creationId xmlns:a16="http://schemas.microsoft.com/office/drawing/2014/main" id="{3B0AD249-1056-4F16-AD8D-D92423C1B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13</xdr:row>
      <xdr:rowOff>104775</xdr:rowOff>
    </xdr:from>
    <xdr:ext cx="238125" cy="266700"/>
    <xdr:pic>
      <xdr:nvPicPr>
        <xdr:cNvPr id="3" name="図 1" descr="KFA.gif">
          <a:extLst>
            <a:ext uri="{FF2B5EF4-FFF2-40B4-BE49-F238E27FC236}">
              <a16:creationId xmlns:a16="http://schemas.microsoft.com/office/drawing/2014/main" id="{5B4085B1-BEE2-412F-B1CD-2C3BDA793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" y="1590675"/>
          <a:ext cx="238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16</xdr:row>
      <xdr:rowOff>9525</xdr:rowOff>
    </xdr:from>
    <xdr:ext cx="238125" cy="247650"/>
    <xdr:pic>
      <xdr:nvPicPr>
        <xdr:cNvPr id="4" name="図 1" descr="KFA.gif">
          <a:extLst>
            <a:ext uri="{FF2B5EF4-FFF2-40B4-BE49-F238E27FC236}">
              <a16:creationId xmlns:a16="http://schemas.microsoft.com/office/drawing/2014/main" id="{6C91213A-9C55-4903-8CDE-128FF4A88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220" y="18383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9525</xdr:rowOff>
    </xdr:from>
    <xdr:ext cx="238125" cy="247650"/>
    <xdr:pic>
      <xdr:nvPicPr>
        <xdr:cNvPr id="5" name="図 1" descr="KFA.gif">
          <a:extLst>
            <a:ext uri="{FF2B5EF4-FFF2-40B4-BE49-F238E27FC236}">
              <a16:creationId xmlns:a16="http://schemas.microsoft.com/office/drawing/2014/main" id="{5FF511AC-36D1-45A3-850B-727066098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220" y="20669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28575</xdr:colOff>
      <xdr:row>16</xdr:row>
      <xdr:rowOff>0</xdr:rowOff>
    </xdr:from>
    <xdr:ext cx="219075" cy="257175"/>
    <xdr:pic>
      <xdr:nvPicPr>
        <xdr:cNvPr id="6" name="図 1" descr="KFA.gif">
          <a:extLst>
            <a:ext uri="{FF2B5EF4-FFF2-40B4-BE49-F238E27FC236}">
              <a16:creationId xmlns:a16="http://schemas.microsoft.com/office/drawing/2014/main" id="{53A0C324-8EE5-4A33-81A3-94ACD3C83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828800"/>
          <a:ext cx="219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18</xdr:row>
      <xdr:rowOff>9525</xdr:rowOff>
    </xdr:from>
    <xdr:ext cx="238125" cy="247650"/>
    <xdr:pic>
      <xdr:nvPicPr>
        <xdr:cNvPr id="7" name="図 1" descr="KFA.gif">
          <a:extLst>
            <a:ext uri="{FF2B5EF4-FFF2-40B4-BE49-F238E27FC236}">
              <a16:creationId xmlns:a16="http://schemas.microsoft.com/office/drawing/2014/main" id="{4EE7866F-57D2-4232-99BC-BD47980F9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0669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28575</xdr:colOff>
      <xdr:row>14</xdr:row>
      <xdr:rowOff>9525</xdr:rowOff>
    </xdr:from>
    <xdr:ext cx="219075" cy="247650"/>
    <xdr:pic>
      <xdr:nvPicPr>
        <xdr:cNvPr id="8" name="図 1" descr="KFA.gif">
          <a:extLst>
            <a:ext uri="{FF2B5EF4-FFF2-40B4-BE49-F238E27FC236}">
              <a16:creationId xmlns:a16="http://schemas.microsoft.com/office/drawing/2014/main" id="{1F0B58E6-68C7-4CAE-80CD-AB5978C7D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7555" y="1609725"/>
          <a:ext cx="219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28575</xdr:colOff>
      <xdr:row>20</xdr:row>
      <xdr:rowOff>0</xdr:rowOff>
    </xdr:from>
    <xdr:ext cx="219075" cy="257175"/>
    <xdr:pic>
      <xdr:nvPicPr>
        <xdr:cNvPr id="9" name="図 1" descr="KFA.gif">
          <a:extLst>
            <a:ext uri="{FF2B5EF4-FFF2-40B4-BE49-F238E27FC236}">
              <a16:creationId xmlns:a16="http://schemas.microsoft.com/office/drawing/2014/main" id="{3F859DAF-4CC7-40C6-9DCF-39637D094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7555" y="2286000"/>
          <a:ext cx="219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20</xdr:row>
      <xdr:rowOff>0</xdr:rowOff>
    </xdr:from>
    <xdr:ext cx="238125" cy="257175"/>
    <xdr:pic>
      <xdr:nvPicPr>
        <xdr:cNvPr id="10" name="図 1" descr="KFA.gif">
          <a:extLst>
            <a:ext uri="{FF2B5EF4-FFF2-40B4-BE49-F238E27FC236}">
              <a16:creationId xmlns:a16="http://schemas.microsoft.com/office/drawing/2014/main" id="{6BC52B00-87CA-470D-A8C7-B0E64678B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" y="22860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25</xdr:row>
      <xdr:rowOff>0</xdr:rowOff>
    </xdr:from>
    <xdr:ext cx="238125" cy="257175"/>
    <xdr:pic>
      <xdr:nvPicPr>
        <xdr:cNvPr id="11" name="図 10" descr="KFA.gif">
          <a:extLst>
            <a:ext uri="{FF2B5EF4-FFF2-40B4-BE49-F238E27FC236}">
              <a16:creationId xmlns:a16="http://schemas.microsoft.com/office/drawing/2014/main" id="{572E697E-A2E4-476A-9693-B59F9A936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" y="28575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27</xdr:row>
      <xdr:rowOff>0</xdr:rowOff>
    </xdr:from>
    <xdr:ext cx="238125" cy="257175"/>
    <xdr:pic>
      <xdr:nvPicPr>
        <xdr:cNvPr id="12" name="図 1" descr="KFA.gif">
          <a:extLst>
            <a:ext uri="{FF2B5EF4-FFF2-40B4-BE49-F238E27FC236}">
              <a16:creationId xmlns:a16="http://schemas.microsoft.com/office/drawing/2014/main" id="{4BE6AD5B-3734-4CE0-8128-72BBFBF9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" y="30861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247650</xdr:colOff>
      <xdr:row>29</xdr:row>
      <xdr:rowOff>0</xdr:rowOff>
    </xdr:from>
    <xdr:ext cx="238125" cy="257175"/>
    <xdr:pic>
      <xdr:nvPicPr>
        <xdr:cNvPr id="13" name="図 1" descr="KFA.gif">
          <a:extLst>
            <a:ext uri="{FF2B5EF4-FFF2-40B4-BE49-F238E27FC236}">
              <a16:creationId xmlns:a16="http://schemas.microsoft.com/office/drawing/2014/main" id="{D83658DF-E96D-4AF0-BD14-CBC6A75BD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" y="33147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34</xdr:row>
      <xdr:rowOff>0</xdr:rowOff>
    </xdr:from>
    <xdr:ext cx="238125" cy="257175"/>
    <xdr:pic>
      <xdr:nvPicPr>
        <xdr:cNvPr id="14" name="図 13" descr="KFA.gif">
          <a:extLst>
            <a:ext uri="{FF2B5EF4-FFF2-40B4-BE49-F238E27FC236}">
              <a16:creationId xmlns:a16="http://schemas.microsoft.com/office/drawing/2014/main" id="{69FF47A3-9131-492B-83F5-BC7D5970B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" y="38862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36</xdr:row>
      <xdr:rowOff>0</xdr:rowOff>
    </xdr:from>
    <xdr:ext cx="238125" cy="257175"/>
    <xdr:pic>
      <xdr:nvPicPr>
        <xdr:cNvPr id="15" name="図 1" descr="KFA.gif">
          <a:extLst>
            <a:ext uri="{FF2B5EF4-FFF2-40B4-BE49-F238E27FC236}">
              <a16:creationId xmlns:a16="http://schemas.microsoft.com/office/drawing/2014/main" id="{6AA194C1-2B3E-420A-85B8-D8D42F8AE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" y="41148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247650</xdr:colOff>
      <xdr:row>38</xdr:row>
      <xdr:rowOff>0</xdr:rowOff>
    </xdr:from>
    <xdr:ext cx="238125" cy="257175"/>
    <xdr:pic>
      <xdr:nvPicPr>
        <xdr:cNvPr id="16" name="図 1" descr="KFA.gif">
          <a:extLst>
            <a:ext uri="{FF2B5EF4-FFF2-40B4-BE49-F238E27FC236}">
              <a16:creationId xmlns:a16="http://schemas.microsoft.com/office/drawing/2014/main" id="{10D2FED1-4733-4FFF-BCE9-442303EF7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" y="43434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43</xdr:row>
      <xdr:rowOff>0</xdr:rowOff>
    </xdr:from>
    <xdr:ext cx="238125" cy="257175"/>
    <xdr:pic>
      <xdr:nvPicPr>
        <xdr:cNvPr id="17" name="図 16" descr="KFA.gif">
          <a:extLst>
            <a:ext uri="{FF2B5EF4-FFF2-40B4-BE49-F238E27FC236}">
              <a16:creationId xmlns:a16="http://schemas.microsoft.com/office/drawing/2014/main" id="{8112D997-785D-4A22-9806-87F9BA80A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" y="49149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45</xdr:row>
      <xdr:rowOff>0</xdr:rowOff>
    </xdr:from>
    <xdr:ext cx="238125" cy="257175"/>
    <xdr:pic>
      <xdr:nvPicPr>
        <xdr:cNvPr id="18" name="図 1" descr="KFA.gif">
          <a:extLst>
            <a:ext uri="{FF2B5EF4-FFF2-40B4-BE49-F238E27FC236}">
              <a16:creationId xmlns:a16="http://schemas.microsoft.com/office/drawing/2014/main" id="{B5F14FF9-BC15-4CC1-950C-E6758E0CC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" y="51435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247650</xdr:colOff>
      <xdr:row>47</xdr:row>
      <xdr:rowOff>0</xdr:rowOff>
    </xdr:from>
    <xdr:ext cx="238125" cy="257175"/>
    <xdr:pic>
      <xdr:nvPicPr>
        <xdr:cNvPr id="19" name="図 1" descr="KFA.gif">
          <a:extLst>
            <a:ext uri="{FF2B5EF4-FFF2-40B4-BE49-F238E27FC236}">
              <a16:creationId xmlns:a16="http://schemas.microsoft.com/office/drawing/2014/main" id="{506A0169-19E2-4419-9104-7EF77A5E8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" y="5372100"/>
          <a:ext cx="238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885825"/>
    <xdr:pic>
      <xdr:nvPicPr>
        <xdr:cNvPr id="2" name="図 1" descr="U9_komae.png">
          <a:extLst>
            <a:ext uri="{FF2B5EF4-FFF2-40B4-BE49-F238E27FC236}">
              <a16:creationId xmlns:a16="http://schemas.microsoft.com/office/drawing/2014/main" id="{A4C4A84B-C36F-4DFC-8B73-AB81EFBBB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885825"/>
    <xdr:pic>
      <xdr:nvPicPr>
        <xdr:cNvPr id="2" name="図 1" descr="U9_koma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13</xdr:row>
      <xdr:rowOff>104775</xdr:rowOff>
    </xdr:from>
    <xdr:ext cx="238125" cy="266700"/>
    <xdr:pic>
      <xdr:nvPicPr>
        <xdr:cNvPr id="3" name="図 1" descr="KFA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47975"/>
          <a:ext cx="238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16</xdr:row>
      <xdr:rowOff>9525</xdr:rowOff>
    </xdr:from>
    <xdr:ext cx="238125" cy="247650"/>
    <xdr:pic>
      <xdr:nvPicPr>
        <xdr:cNvPr id="4" name="図 1" descr="KFA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30956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18</xdr:row>
      <xdr:rowOff>9525</xdr:rowOff>
    </xdr:from>
    <xdr:ext cx="238125" cy="247650"/>
    <xdr:pic>
      <xdr:nvPicPr>
        <xdr:cNvPr id="5" name="図 1" descr="KFA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3242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28575</xdr:colOff>
      <xdr:row>20</xdr:row>
      <xdr:rowOff>0</xdr:rowOff>
    </xdr:from>
    <xdr:ext cx="219075" cy="257175"/>
    <xdr:pic>
      <xdr:nvPicPr>
        <xdr:cNvPr id="6" name="図 1" descr="KFA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543300"/>
          <a:ext cx="219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</xdr:colOff>
      <xdr:row>24</xdr:row>
      <xdr:rowOff>104775</xdr:rowOff>
    </xdr:from>
    <xdr:ext cx="238125" cy="266700"/>
    <xdr:pic>
      <xdr:nvPicPr>
        <xdr:cNvPr id="7" name="図 1" descr="KFA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47975"/>
          <a:ext cx="238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27</xdr:row>
      <xdr:rowOff>9525</xdr:rowOff>
    </xdr:from>
    <xdr:ext cx="238125" cy="247650"/>
    <xdr:pic>
      <xdr:nvPicPr>
        <xdr:cNvPr id="8" name="図 1" descr="KFA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30956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29</xdr:row>
      <xdr:rowOff>9525</xdr:rowOff>
    </xdr:from>
    <xdr:ext cx="238125" cy="247650"/>
    <xdr:pic>
      <xdr:nvPicPr>
        <xdr:cNvPr id="9" name="図 1" descr="KFA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3242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28575</xdr:colOff>
      <xdr:row>31</xdr:row>
      <xdr:rowOff>0</xdr:rowOff>
    </xdr:from>
    <xdr:ext cx="219075" cy="257175"/>
    <xdr:pic>
      <xdr:nvPicPr>
        <xdr:cNvPr id="10" name="図 1" descr="KFA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543300"/>
          <a:ext cx="219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885825"/>
    <xdr:pic>
      <xdr:nvPicPr>
        <xdr:cNvPr id="2" name="図 1" descr="U9_koma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80EB-1F9C-4460-877B-70592421490E}">
  <dimension ref="A1:BP140"/>
  <sheetViews>
    <sheetView topLeftCell="A3" zoomScaleNormal="100" workbookViewId="0">
      <selection activeCell="S51" sqref="S51"/>
    </sheetView>
  </sheetViews>
  <sheetFormatPr defaultColWidth="13" defaultRowHeight="13.2"/>
  <cols>
    <col min="1" max="107" width="3.6640625" style="42" customWidth="1"/>
    <col min="108" max="16384" width="13" style="42"/>
  </cols>
  <sheetData>
    <row r="1" spans="1:68" s="11" customFormat="1" ht="9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20"/>
      <c r="W1" s="27"/>
      <c r="X1" s="27"/>
      <c r="Y1" s="27"/>
      <c r="Z1" s="27"/>
      <c r="AA1" s="27"/>
      <c r="AB1" s="27"/>
      <c r="AC1" s="27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9"/>
      <c r="BO1" s="30"/>
      <c r="BP1" s="29"/>
    </row>
    <row r="2" spans="1:68" s="11" customFormat="1" ht="9" customHeight="1">
      <c r="B2" s="27"/>
      <c r="C2" s="27"/>
      <c r="D2" s="27"/>
      <c r="E2" s="221"/>
      <c r="F2" s="221"/>
      <c r="G2" s="221"/>
      <c r="H2" s="222"/>
      <c r="I2" s="221"/>
      <c r="J2" s="221"/>
      <c r="K2" s="221"/>
      <c r="L2" s="9"/>
      <c r="M2" s="9"/>
      <c r="N2" s="9"/>
      <c r="O2" s="27"/>
      <c r="P2" s="27"/>
      <c r="Q2" s="27"/>
      <c r="R2" s="27"/>
      <c r="S2" s="27"/>
      <c r="T2" s="27"/>
      <c r="U2" s="27"/>
      <c r="V2" s="220"/>
      <c r="W2" s="27"/>
      <c r="X2" s="27"/>
      <c r="Y2" s="27"/>
      <c r="Z2" s="27"/>
      <c r="AA2" s="27"/>
      <c r="AB2" s="27"/>
      <c r="AC2" s="27"/>
      <c r="AH2" s="29"/>
      <c r="AI2" s="31"/>
      <c r="AJ2" s="31"/>
      <c r="AK2" s="32"/>
      <c r="AL2" s="31"/>
      <c r="AM2" s="31"/>
      <c r="AN2" s="31"/>
      <c r="AO2" s="31"/>
      <c r="AP2" s="31"/>
      <c r="AQ2" s="31"/>
      <c r="AR2" s="31"/>
      <c r="AS2" s="32"/>
      <c r="AT2" s="33"/>
      <c r="AU2" s="32"/>
      <c r="AV2" s="32"/>
      <c r="AW2" s="32"/>
      <c r="AX2" s="31"/>
      <c r="AY2" s="31"/>
      <c r="AZ2" s="31"/>
      <c r="BA2" s="31"/>
      <c r="BB2" s="31"/>
      <c r="BC2" s="31"/>
      <c r="BD2" s="31"/>
      <c r="BE2" s="31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9"/>
    </row>
    <row r="3" spans="1:68" s="11" customFormat="1" ht="9" customHeight="1">
      <c r="B3" s="27"/>
      <c r="C3" s="27"/>
      <c r="D3" s="2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4"/>
      <c r="X3" s="34"/>
      <c r="Y3" s="34"/>
      <c r="Z3" s="27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8"/>
      <c r="BM3" s="29"/>
    </row>
    <row r="4" spans="1:68" s="11" customFormat="1" ht="9" customHeight="1">
      <c r="B4" s="27"/>
      <c r="C4" s="27"/>
      <c r="D4" s="27"/>
      <c r="E4" s="223" t="s">
        <v>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9"/>
      <c r="Q4" s="9"/>
      <c r="R4" s="9"/>
      <c r="S4" s="9"/>
      <c r="T4" s="9"/>
      <c r="U4" s="9"/>
      <c r="V4" s="9"/>
      <c r="W4" s="34"/>
      <c r="X4" s="34"/>
      <c r="Y4" s="34"/>
      <c r="Z4" s="27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8"/>
      <c r="BM4" s="29"/>
    </row>
    <row r="5" spans="1:68" s="11" customFormat="1" ht="9" customHeight="1">
      <c r="B5" s="35"/>
      <c r="C5" s="35"/>
      <c r="D5" s="35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S5" s="36"/>
      <c r="T5" s="36"/>
      <c r="U5" s="36"/>
      <c r="V5" s="36"/>
      <c r="W5" s="34"/>
      <c r="X5" s="34"/>
      <c r="Y5" s="34"/>
      <c r="Z5" s="27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8"/>
      <c r="BM5" s="29"/>
    </row>
    <row r="6" spans="1:68" s="11" customFormat="1" ht="9" customHeight="1">
      <c r="B6" s="35"/>
      <c r="C6" s="35"/>
      <c r="D6" s="35"/>
      <c r="E6" s="224" t="s">
        <v>0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36"/>
      <c r="T6" s="36"/>
      <c r="U6" s="36"/>
      <c r="V6" s="36"/>
      <c r="W6" s="34"/>
      <c r="X6" s="34"/>
      <c r="Y6" s="34"/>
      <c r="Z6" s="35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8"/>
      <c r="BM6" s="29"/>
    </row>
    <row r="7" spans="1:68" s="11" customFormat="1" ht="9" customHeight="1">
      <c r="B7" s="35"/>
      <c r="C7" s="35"/>
      <c r="D7" s="35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36"/>
      <c r="T7" s="36"/>
      <c r="U7" s="36"/>
      <c r="V7" s="36"/>
      <c r="W7" s="37"/>
      <c r="X7" s="37"/>
      <c r="Y7" s="37"/>
      <c r="Z7" s="37"/>
      <c r="AA7" s="37"/>
      <c r="AB7" s="37"/>
      <c r="AC7" s="35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8"/>
      <c r="BP7" s="29"/>
    </row>
    <row r="8" spans="1:68" ht="9" customHeight="1">
      <c r="A8" s="38"/>
      <c r="B8" s="38"/>
      <c r="C8" s="39"/>
      <c r="D8" s="40"/>
      <c r="E8" s="40"/>
      <c r="F8" s="40"/>
      <c r="G8" s="41"/>
      <c r="H8" s="41"/>
      <c r="I8" s="40"/>
      <c r="J8" s="40"/>
      <c r="K8" s="40"/>
      <c r="L8" s="40"/>
      <c r="M8" s="41"/>
      <c r="N8" s="41"/>
      <c r="O8" s="40"/>
      <c r="P8" s="40"/>
      <c r="Q8" s="40"/>
      <c r="R8" s="40"/>
      <c r="S8" s="40"/>
      <c r="T8" s="40"/>
      <c r="U8" s="40"/>
      <c r="V8" s="40"/>
    </row>
    <row r="9" spans="1:68" ht="9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43"/>
      <c r="N9" s="43"/>
      <c r="O9" s="43"/>
      <c r="P9" s="43"/>
      <c r="Q9" s="43"/>
      <c r="R9" s="43"/>
      <c r="S9" s="44"/>
      <c r="T9" s="44"/>
      <c r="U9" s="44"/>
      <c r="V9" s="40"/>
    </row>
    <row r="10" spans="1:68" ht="9" customHeight="1">
      <c r="A10" s="204" t="s">
        <v>95</v>
      </c>
      <c r="B10" s="205"/>
      <c r="C10" s="205"/>
      <c r="D10" s="204" t="s">
        <v>30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45"/>
      <c r="U10" s="45"/>
      <c r="V10" s="45"/>
      <c r="W10" s="46"/>
    </row>
    <row r="11" spans="1:68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45"/>
      <c r="U11" s="45"/>
      <c r="V11" s="45"/>
      <c r="W11" s="46"/>
    </row>
    <row r="12" spans="1:68" ht="9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45"/>
      <c r="U12" s="45"/>
      <c r="V12" s="45"/>
      <c r="W12" s="46"/>
    </row>
    <row r="13" spans="1:68" ht="9" customHeight="1">
      <c r="A13" s="145" t="s">
        <v>72</v>
      </c>
      <c r="B13" s="157"/>
      <c r="C13" s="171"/>
      <c r="D13" s="145" t="str">
        <f>A15</f>
        <v>1FC-A</v>
      </c>
      <c r="E13" s="157"/>
      <c r="F13" s="158"/>
      <c r="G13" s="157" t="str">
        <f>A17</f>
        <v>スクデットS</v>
      </c>
      <c r="H13" s="157"/>
      <c r="I13" s="158"/>
      <c r="J13" s="173" t="str">
        <f>A19</f>
        <v>東京Big-B</v>
      </c>
      <c r="K13" s="157"/>
      <c r="L13" s="158"/>
      <c r="M13" s="173" t="str">
        <f>A21</f>
        <v>N.W.FC</v>
      </c>
      <c r="N13" s="157"/>
      <c r="O13" s="158"/>
      <c r="P13" s="160" t="s">
        <v>65</v>
      </c>
      <c r="Q13" s="162" t="s">
        <v>66</v>
      </c>
      <c r="R13" s="162" t="s">
        <v>67</v>
      </c>
      <c r="S13" s="164" t="s">
        <v>68</v>
      </c>
      <c r="T13" s="166" t="s">
        <v>69</v>
      </c>
      <c r="U13" s="167"/>
      <c r="V13" s="46"/>
      <c r="W13" s="46"/>
      <c r="X13" s="170">
        <f>SUM(P15:P22)</f>
        <v>0</v>
      </c>
    </row>
    <row r="14" spans="1:68" ht="9" customHeight="1">
      <c r="A14" s="95"/>
      <c r="B14" s="106"/>
      <c r="C14" s="107"/>
      <c r="D14" s="95"/>
      <c r="E14" s="106"/>
      <c r="F14" s="172"/>
      <c r="G14" s="106"/>
      <c r="H14" s="106"/>
      <c r="I14" s="172"/>
      <c r="J14" s="105"/>
      <c r="K14" s="106"/>
      <c r="L14" s="172"/>
      <c r="M14" s="105"/>
      <c r="N14" s="106"/>
      <c r="O14" s="172"/>
      <c r="P14" s="161"/>
      <c r="Q14" s="163"/>
      <c r="R14" s="163"/>
      <c r="S14" s="165"/>
      <c r="T14" s="168"/>
      <c r="U14" s="169"/>
      <c r="V14" s="46"/>
      <c r="W14" s="46"/>
      <c r="X14" s="170"/>
    </row>
    <row r="15" spans="1:68" ht="9" customHeight="1">
      <c r="A15" s="154" t="s">
        <v>96</v>
      </c>
      <c r="B15" s="155"/>
      <c r="C15" s="156"/>
      <c r="D15" s="145"/>
      <c r="E15" s="157"/>
      <c r="F15" s="158"/>
      <c r="G15" s="152"/>
      <c r="H15" s="148" t="s">
        <v>14</v>
      </c>
      <c r="I15" s="150"/>
      <c r="J15" s="152"/>
      <c r="K15" s="148" t="s">
        <v>14</v>
      </c>
      <c r="L15" s="150"/>
      <c r="M15" s="173"/>
      <c r="N15" s="157"/>
      <c r="O15" s="171"/>
      <c r="P15" s="153">
        <f>IF(OR(G15="", I15=""), 0, POWER(2, SIGN(G15-I15)+1)-1) + IF(OR(J15="", L15=""), 0, POWER(2, SIGN(J15-L15)+1)-1)</f>
        <v>0</v>
      </c>
      <c r="Q15" s="141">
        <f>SUM(G15,J15)</f>
        <v>0</v>
      </c>
      <c r="R15" s="142">
        <f>SUM(I15,L15)</f>
        <v>0</v>
      </c>
      <c r="S15" s="143">
        <f>Q15-R15</f>
        <v>0</v>
      </c>
      <c r="T15" s="145" t="str">
        <f>IF(X13&gt;0,RANK(X15,X15:X22), "")</f>
        <v/>
      </c>
      <c r="U15" s="146"/>
      <c r="V15" s="97" t="str">
        <f>IF(OR(G15&lt;&gt;F17,I15&lt;&gt;D17),"×","")</f>
        <v/>
      </c>
      <c r="W15" s="99" t="str">
        <f>IF(OR(J15&lt;&gt;F19,L15&lt;&gt;D19),"×","")</f>
        <v/>
      </c>
      <c r="X15" s="101">
        <f>P15*10000+S15*100+Q15</f>
        <v>0</v>
      </c>
    </row>
    <row r="16" spans="1:68" ht="9" customHeight="1">
      <c r="A16" s="128"/>
      <c r="B16" s="129"/>
      <c r="C16" s="130"/>
      <c r="D16" s="147"/>
      <c r="E16" s="83"/>
      <c r="F16" s="84"/>
      <c r="G16" s="86"/>
      <c r="H16" s="88"/>
      <c r="I16" s="140"/>
      <c r="J16" s="86"/>
      <c r="K16" s="88"/>
      <c r="L16" s="140"/>
      <c r="M16" s="82"/>
      <c r="N16" s="83"/>
      <c r="O16" s="268"/>
      <c r="P16" s="92"/>
      <c r="Q16" s="135"/>
      <c r="R16" s="137"/>
      <c r="S16" s="144"/>
      <c r="T16" s="147"/>
      <c r="U16" s="127"/>
      <c r="V16" s="98"/>
      <c r="W16" s="100"/>
      <c r="X16" s="101"/>
    </row>
    <row r="17" spans="1:24" ht="9" customHeight="1">
      <c r="A17" s="115" t="s">
        <v>97</v>
      </c>
      <c r="B17" s="116"/>
      <c r="C17" s="117"/>
      <c r="D17" s="121" t="str">
        <f>IF(I15="","",I15)</f>
        <v/>
      </c>
      <c r="E17" s="87" t="s">
        <v>14</v>
      </c>
      <c r="F17" s="102" t="str">
        <f>IF(G15="","",G15)</f>
        <v/>
      </c>
      <c r="G17" s="79"/>
      <c r="H17" s="80"/>
      <c r="I17" s="81"/>
      <c r="J17" s="79"/>
      <c r="K17" s="80"/>
      <c r="L17" s="81"/>
      <c r="M17" s="85"/>
      <c r="N17" s="87" t="s">
        <v>14</v>
      </c>
      <c r="O17" s="89"/>
      <c r="P17" s="91">
        <f>IF(OR(D17="", F17=""), 0, POWER(2, SIGN(D17-F17)+1)-1) + IF(OR(M17="", O17=""), 0, POWER(2, SIGN(M17-O17)+1)-1)</f>
        <v>0</v>
      </c>
      <c r="Q17" s="134">
        <f>SUM(D17,M17)</f>
        <v>0</v>
      </c>
      <c r="R17" s="136">
        <f>SUM(F17,O17)</f>
        <v>0</v>
      </c>
      <c r="S17" s="113">
        <f>Q17-R17</f>
        <v>0</v>
      </c>
      <c r="T17" s="93" t="str">
        <f>IF(X13&gt;0,RANK(X17,X15:X22), "")</f>
        <v/>
      </c>
      <c r="U17" s="94"/>
      <c r="V17" s="97" t="str">
        <f>IF(OR(G15&lt;&gt;F17,I15&lt;&gt;D17),"×","")</f>
        <v/>
      </c>
      <c r="W17" s="99" t="str">
        <f>IF(OR(M17&lt;&gt;I21,O17&lt;&gt;G21),"×","")</f>
        <v/>
      </c>
      <c r="X17" s="101">
        <f>P17*10000+S17*100+Q17</f>
        <v>0</v>
      </c>
    </row>
    <row r="18" spans="1:24" ht="9" customHeight="1">
      <c r="A18" s="128"/>
      <c r="B18" s="129"/>
      <c r="C18" s="130"/>
      <c r="D18" s="131"/>
      <c r="E18" s="88"/>
      <c r="F18" s="132"/>
      <c r="G18" s="82"/>
      <c r="H18" s="83"/>
      <c r="I18" s="84"/>
      <c r="J18" s="82"/>
      <c r="K18" s="83"/>
      <c r="L18" s="84"/>
      <c r="M18" s="86"/>
      <c r="N18" s="88"/>
      <c r="O18" s="90"/>
      <c r="P18" s="92"/>
      <c r="Q18" s="135"/>
      <c r="R18" s="137"/>
      <c r="S18" s="138"/>
      <c r="T18" s="126"/>
      <c r="U18" s="127"/>
      <c r="V18" s="98"/>
      <c r="W18" s="100"/>
      <c r="X18" s="101"/>
    </row>
    <row r="19" spans="1:24" ht="9" customHeight="1">
      <c r="A19" s="115" t="s">
        <v>98</v>
      </c>
      <c r="B19" s="116"/>
      <c r="C19" s="117"/>
      <c r="D19" s="121" t="str">
        <f>IF(L15="","",L15)</f>
        <v/>
      </c>
      <c r="E19" s="87" t="s">
        <v>14</v>
      </c>
      <c r="F19" s="102" t="str">
        <f>IF(J15="","",J15)</f>
        <v/>
      </c>
      <c r="G19" s="79"/>
      <c r="H19" s="80"/>
      <c r="I19" s="81"/>
      <c r="J19" s="79"/>
      <c r="K19" s="80"/>
      <c r="L19" s="81"/>
      <c r="M19" s="85"/>
      <c r="N19" s="87" t="s">
        <v>14</v>
      </c>
      <c r="O19" s="89"/>
      <c r="P19" s="91">
        <f>IF(OR(D19="", F19=""), 0, POWER(2, SIGN(D19-F19)+1)-1) + IF(OR(M19="", O19=""), 0, POWER(2, SIGN(M19-O19)+1)-1)</f>
        <v>0</v>
      </c>
      <c r="Q19" s="134">
        <f>SUM(D19,M19)</f>
        <v>0</v>
      </c>
      <c r="R19" s="136">
        <f>SUM(F19,O19)</f>
        <v>0</v>
      </c>
      <c r="S19" s="113">
        <f>Q19-R19</f>
        <v>0</v>
      </c>
      <c r="T19" s="93" t="str">
        <f>IF(X13&gt;0,RANK(X19,X15:X22), "")</f>
        <v/>
      </c>
      <c r="U19" s="94"/>
      <c r="V19" s="97" t="str">
        <f>IF(OR(J15&lt;&gt;F19,L15&lt;&gt;D19),"×","")</f>
        <v/>
      </c>
      <c r="W19" s="99" t="str">
        <f>IF(OR(M19&lt;&gt;L21,O19&lt;&gt;J21),"×","")</f>
        <v/>
      </c>
      <c r="X19" s="101">
        <f>P19*10000+S19*100+Q19</f>
        <v>0</v>
      </c>
    </row>
    <row r="20" spans="1:24" ht="9" customHeight="1">
      <c r="A20" s="128"/>
      <c r="B20" s="129"/>
      <c r="C20" s="130"/>
      <c r="D20" s="131"/>
      <c r="E20" s="88"/>
      <c r="F20" s="132"/>
      <c r="G20" s="82"/>
      <c r="H20" s="83"/>
      <c r="I20" s="84"/>
      <c r="J20" s="82"/>
      <c r="K20" s="83"/>
      <c r="L20" s="84"/>
      <c r="M20" s="86"/>
      <c r="N20" s="88"/>
      <c r="O20" s="90"/>
      <c r="P20" s="92"/>
      <c r="Q20" s="135"/>
      <c r="R20" s="137"/>
      <c r="S20" s="138"/>
      <c r="T20" s="126"/>
      <c r="U20" s="127"/>
      <c r="V20" s="98"/>
      <c r="W20" s="100"/>
      <c r="X20" s="101"/>
    </row>
    <row r="21" spans="1:24" ht="9" customHeight="1">
      <c r="A21" s="115" t="s">
        <v>73</v>
      </c>
      <c r="B21" s="116"/>
      <c r="C21" s="117"/>
      <c r="D21" s="269"/>
      <c r="E21" s="270"/>
      <c r="F21" s="271"/>
      <c r="G21" s="124" t="str">
        <f>IF(O17="","",O17)</f>
        <v/>
      </c>
      <c r="H21" s="87" t="s">
        <v>14</v>
      </c>
      <c r="I21" s="102" t="str">
        <f>IF(M17="","",M17)</f>
        <v/>
      </c>
      <c r="J21" s="124" t="str">
        <f>IF(O19="","",O19)</f>
        <v/>
      </c>
      <c r="K21" s="87" t="s">
        <v>14</v>
      </c>
      <c r="L21" s="102" t="str">
        <f>IF(M19="","",M19)</f>
        <v/>
      </c>
      <c r="M21" s="79"/>
      <c r="N21" s="80"/>
      <c r="O21" s="104"/>
      <c r="P21" s="91">
        <f>IF(OR(G21="", I21=""), 0, POWER(2, SIGN(G21-I21)+1)-1) + IF(OR(J21="", L21=""), 0, POWER(2, SIGN(J21-L21)+1)-1)</f>
        <v>0</v>
      </c>
      <c r="Q21" s="109">
        <f>SUM(G21,J21)</f>
        <v>0</v>
      </c>
      <c r="R21" s="111">
        <f>SUM(I21,L21)</f>
        <v>0</v>
      </c>
      <c r="S21" s="113">
        <f>Q21-R21</f>
        <v>0</v>
      </c>
      <c r="T21" s="93" t="str">
        <f>IF(X13&gt;0,RANK(X21,X15:X22), "")</f>
        <v/>
      </c>
      <c r="U21" s="94"/>
      <c r="V21" s="97" t="str">
        <f>IF(OR(M17&lt;&gt;I21,O17&lt;&gt;G21),"×","")</f>
        <v/>
      </c>
      <c r="W21" s="99" t="str">
        <f>IF(OR(M19&lt;&gt;L21,O19&lt;&gt;J21),"×","")</f>
        <v/>
      </c>
      <c r="X21" s="101">
        <f>P21*10000+S21*100+Q21</f>
        <v>0</v>
      </c>
    </row>
    <row r="22" spans="1:24" ht="9" customHeight="1">
      <c r="A22" s="118"/>
      <c r="B22" s="119"/>
      <c r="C22" s="120"/>
      <c r="D22" s="95"/>
      <c r="E22" s="106"/>
      <c r="F22" s="172"/>
      <c r="G22" s="125"/>
      <c r="H22" s="123"/>
      <c r="I22" s="103"/>
      <c r="J22" s="125"/>
      <c r="K22" s="123"/>
      <c r="L22" s="103"/>
      <c r="M22" s="105"/>
      <c r="N22" s="106"/>
      <c r="O22" s="107"/>
      <c r="P22" s="108"/>
      <c r="Q22" s="110"/>
      <c r="R22" s="112"/>
      <c r="S22" s="114"/>
      <c r="T22" s="95"/>
      <c r="U22" s="96"/>
      <c r="V22" s="98"/>
      <c r="W22" s="100"/>
      <c r="X22" s="101"/>
    </row>
    <row r="23" spans="1:24" ht="9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7"/>
      <c r="N23" s="47"/>
      <c r="O23" s="47"/>
      <c r="P23" s="47"/>
      <c r="Q23" s="47"/>
      <c r="R23" s="48"/>
      <c r="S23" s="19"/>
      <c r="T23" s="19"/>
      <c r="U23" s="19"/>
      <c r="V23" s="50"/>
      <c r="W23" s="50"/>
      <c r="X23" s="51"/>
    </row>
    <row r="24" spans="1:24" ht="9" customHeight="1">
      <c r="A24" s="145" t="s">
        <v>77</v>
      </c>
      <c r="B24" s="157"/>
      <c r="C24" s="171"/>
      <c r="D24" s="145" t="str">
        <f>A26</f>
        <v>1FC-B</v>
      </c>
      <c r="E24" s="157"/>
      <c r="F24" s="158"/>
      <c r="G24" s="157" t="str">
        <f>A28</f>
        <v>スクデットU</v>
      </c>
      <c r="H24" s="157"/>
      <c r="I24" s="158"/>
      <c r="J24" s="173" t="str">
        <f>A30</f>
        <v>F.C.KOMA6</v>
      </c>
      <c r="K24" s="157"/>
      <c r="L24" s="158"/>
      <c r="M24" s="160" t="s">
        <v>65</v>
      </c>
      <c r="N24" s="162" t="s">
        <v>66</v>
      </c>
      <c r="O24" s="162" t="s">
        <v>67</v>
      </c>
      <c r="P24" s="164" t="s">
        <v>68</v>
      </c>
      <c r="Q24" s="166" t="s">
        <v>69</v>
      </c>
      <c r="R24" s="272"/>
      <c r="S24" s="70"/>
      <c r="T24" s="45"/>
      <c r="U24" s="45"/>
      <c r="V24" s="45"/>
      <c r="X24" s="170">
        <f>SUM(M26:M31)</f>
        <v>0</v>
      </c>
    </row>
    <row r="25" spans="1:24" ht="9" customHeight="1">
      <c r="A25" s="95"/>
      <c r="B25" s="106"/>
      <c r="C25" s="107"/>
      <c r="D25" s="95"/>
      <c r="E25" s="106"/>
      <c r="F25" s="172"/>
      <c r="G25" s="106"/>
      <c r="H25" s="106"/>
      <c r="I25" s="172"/>
      <c r="J25" s="105"/>
      <c r="K25" s="106"/>
      <c r="L25" s="172"/>
      <c r="M25" s="273"/>
      <c r="N25" s="163"/>
      <c r="O25" s="163"/>
      <c r="P25" s="165"/>
      <c r="Q25" s="274"/>
      <c r="R25" s="275"/>
      <c r="S25" s="46"/>
      <c r="T25" s="46"/>
      <c r="U25" s="46"/>
      <c r="V25" s="46"/>
      <c r="X25" s="170"/>
    </row>
    <row r="26" spans="1:24" ht="9" customHeight="1">
      <c r="A26" s="154" t="s">
        <v>99</v>
      </c>
      <c r="B26" s="155"/>
      <c r="C26" s="156"/>
      <c r="D26" s="145"/>
      <c r="E26" s="157"/>
      <c r="F26" s="158"/>
      <c r="G26" s="276"/>
      <c r="H26" s="87" t="s">
        <v>14</v>
      </c>
      <c r="I26" s="139"/>
      <c r="J26" s="152"/>
      <c r="K26" s="148" t="s">
        <v>14</v>
      </c>
      <c r="L26" s="150"/>
      <c r="M26" s="153">
        <f>IF(OR(G26="", I26=""), 0, POWER(2, SIGN(G26-I26)+1)-1) + IF(OR(J26="", L26=""), 0, POWER(2, SIGN(J26-L26)+1)-1)</f>
        <v>0</v>
      </c>
      <c r="N26" s="141">
        <f>SUM(G26,J26)</f>
        <v>0</v>
      </c>
      <c r="O26" s="142">
        <f>SUM(I26,L26)</f>
        <v>0</v>
      </c>
      <c r="P26" s="143">
        <f>N26-O26</f>
        <v>0</v>
      </c>
      <c r="Q26" s="145" t="str">
        <f>IF(X24&gt;0,RANK(X26,X26:X31), "")</f>
        <v/>
      </c>
      <c r="R26" s="146"/>
      <c r="S26" s="97" t="str">
        <f>IF(OR(G26&lt;&gt;F28,I26&lt;&gt;D28),"×","")</f>
        <v/>
      </c>
      <c r="T26" s="99" t="str">
        <f>IF(OR(J26&lt;&gt;F30,L26&lt;&gt;D30),"×","")</f>
        <v/>
      </c>
      <c r="U26" s="99"/>
      <c r="V26" s="277"/>
      <c r="W26" s="277"/>
      <c r="X26" s="278">
        <f>M26*10000+P26*100+N26</f>
        <v>0</v>
      </c>
    </row>
    <row r="27" spans="1:24" ht="9" customHeight="1">
      <c r="A27" s="128"/>
      <c r="B27" s="129"/>
      <c r="C27" s="130"/>
      <c r="D27" s="147"/>
      <c r="E27" s="83"/>
      <c r="F27" s="84"/>
      <c r="G27" s="279"/>
      <c r="H27" s="88"/>
      <c r="I27" s="140"/>
      <c r="J27" s="86"/>
      <c r="K27" s="88"/>
      <c r="L27" s="140"/>
      <c r="M27" s="92"/>
      <c r="N27" s="135"/>
      <c r="O27" s="137"/>
      <c r="P27" s="144"/>
      <c r="Q27" s="147"/>
      <c r="R27" s="127"/>
      <c r="S27" s="98"/>
      <c r="T27" s="100"/>
      <c r="U27" s="100"/>
      <c r="V27" s="277"/>
      <c r="W27" s="277"/>
      <c r="X27" s="101"/>
    </row>
    <row r="28" spans="1:24" ht="9" customHeight="1">
      <c r="A28" s="115" t="s">
        <v>100</v>
      </c>
      <c r="B28" s="116"/>
      <c r="C28" s="117"/>
      <c r="D28" s="121" t="str">
        <f>IF(I26="","",I26)</f>
        <v/>
      </c>
      <c r="E28" s="87" t="s">
        <v>14</v>
      </c>
      <c r="F28" s="102" t="str">
        <f>IF(G26="","",G26)</f>
        <v/>
      </c>
      <c r="G28" s="79"/>
      <c r="H28" s="80"/>
      <c r="I28" s="81"/>
      <c r="J28" s="85"/>
      <c r="K28" s="87" t="s">
        <v>14</v>
      </c>
      <c r="L28" s="139"/>
      <c r="M28" s="91">
        <f>IF(OR(D28="", F28=""), 0, POWER(2, SIGN(D28-F28)+1)-1) + IF(OR(J28="", L28=""), 0, POWER(2, SIGN(J28-L28)+1)-1)</f>
        <v>0</v>
      </c>
      <c r="N28" s="134">
        <f>SUM(D28,J28)</f>
        <v>0</v>
      </c>
      <c r="O28" s="136">
        <f>SUM(F28,L28)</f>
        <v>0</v>
      </c>
      <c r="P28" s="113">
        <f>N28-O28</f>
        <v>0</v>
      </c>
      <c r="Q28" s="93" t="str">
        <f>IF(X24&gt;0,RANK(X28,X26:X31), "")</f>
        <v/>
      </c>
      <c r="R28" s="94"/>
      <c r="S28" s="97" t="str">
        <f>IF(OR(G26&lt;&gt;F28,I26&lt;&gt;D28),"×","")</f>
        <v/>
      </c>
      <c r="T28" s="99" t="str">
        <f>IF(OR(J28&lt;&gt;I30,L28&lt;&gt;G30),"×","")</f>
        <v/>
      </c>
      <c r="U28" s="99"/>
      <c r="V28" s="277"/>
      <c r="W28" s="277"/>
      <c r="X28" s="280">
        <f>M28*10000+P28*100+N28</f>
        <v>0</v>
      </c>
    </row>
    <row r="29" spans="1:24" ht="9" customHeight="1">
      <c r="A29" s="128"/>
      <c r="B29" s="129"/>
      <c r="C29" s="130"/>
      <c r="D29" s="131"/>
      <c r="E29" s="88"/>
      <c r="F29" s="132"/>
      <c r="G29" s="82"/>
      <c r="H29" s="83"/>
      <c r="I29" s="84"/>
      <c r="J29" s="86"/>
      <c r="K29" s="88"/>
      <c r="L29" s="140"/>
      <c r="M29" s="92"/>
      <c r="N29" s="135"/>
      <c r="O29" s="137"/>
      <c r="P29" s="138"/>
      <c r="Q29" s="126"/>
      <c r="R29" s="127"/>
      <c r="S29" s="98"/>
      <c r="T29" s="100"/>
      <c r="U29" s="100"/>
      <c r="V29" s="277"/>
      <c r="W29" s="277"/>
      <c r="X29" s="170"/>
    </row>
    <row r="30" spans="1:24" ht="9" customHeight="1">
      <c r="A30" s="115" t="s">
        <v>79</v>
      </c>
      <c r="B30" s="116"/>
      <c r="C30" s="117"/>
      <c r="D30" s="121" t="str">
        <f>IF(L26="","",L26)</f>
        <v/>
      </c>
      <c r="E30" s="87" t="s">
        <v>14</v>
      </c>
      <c r="F30" s="102" t="str">
        <f>IF(J26="","",J26)</f>
        <v/>
      </c>
      <c r="G30" s="124" t="str">
        <f>IF(L28="","",L28)</f>
        <v/>
      </c>
      <c r="H30" s="87" t="s">
        <v>14</v>
      </c>
      <c r="I30" s="102" t="str">
        <f>IF(J28="","",J28)</f>
        <v/>
      </c>
      <c r="J30" s="79"/>
      <c r="K30" s="80"/>
      <c r="L30" s="104"/>
      <c r="M30" s="281">
        <f>IF(OR(D30="", F30=""), 0, POWER(2, SIGN(D30-F30)+1)-1) + IF(OR(G30="", I30=""), 0, POWER(2, SIGN(G30-I30)+1)-1)</f>
        <v>0</v>
      </c>
      <c r="N30" s="109">
        <f>SUM(D30,G30)</f>
        <v>0</v>
      </c>
      <c r="O30" s="111">
        <f>SUM(F30,I30)</f>
        <v>0</v>
      </c>
      <c r="P30" s="113">
        <f>N30-O30</f>
        <v>0</v>
      </c>
      <c r="Q30" s="93" t="str">
        <f>IF(X24&gt;0,RANK(X30,X26:X31), "")</f>
        <v/>
      </c>
      <c r="R30" s="94"/>
      <c r="S30" s="97" t="str">
        <f>IF(OR(J26&lt;&gt;F30,L26&lt;&gt;D30),"×","")</f>
        <v/>
      </c>
      <c r="T30" s="99" t="str">
        <f>IF(OR(J28&lt;&gt;I30,L28&lt;&gt;G30),"×","")</f>
        <v/>
      </c>
      <c r="U30" s="99"/>
      <c r="V30" s="277"/>
      <c r="W30" s="277"/>
      <c r="X30" s="280">
        <f>M30*10000+P30*100+N30</f>
        <v>0</v>
      </c>
    </row>
    <row r="31" spans="1:24" ht="9" customHeight="1">
      <c r="A31" s="118"/>
      <c r="B31" s="119"/>
      <c r="C31" s="120"/>
      <c r="D31" s="122"/>
      <c r="E31" s="123"/>
      <c r="F31" s="103"/>
      <c r="G31" s="125"/>
      <c r="H31" s="123"/>
      <c r="I31" s="103"/>
      <c r="J31" s="105"/>
      <c r="K31" s="106"/>
      <c r="L31" s="107"/>
      <c r="M31" s="282"/>
      <c r="N31" s="110"/>
      <c r="O31" s="112"/>
      <c r="P31" s="114"/>
      <c r="Q31" s="95"/>
      <c r="R31" s="96"/>
      <c r="S31" s="98"/>
      <c r="T31" s="100"/>
      <c r="U31" s="100"/>
      <c r="V31" s="277"/>
      <c r="W31" s="277"/>
      <c r="X31" s="170"/>
    </row>
    <row r="32" spans="1:24" ht="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</row>
    <row r="33" spans="1:25" ht="9" customHeight="1">
      <c r="A33" s="145" t="s">
        <v>101</v>
      </c>
      <c r="B33" s="157"/>
      <c r="C33" s="171"/>
      <c r="D33" s="145" t="str">
        <f>A35</f>
        <v>KSC-W</v>
      </c>
      <c r="E33" s="157"/>
      <c r="F33" s="158"/>
      <c r="G33" s="157" t="str">
        <f>A37</f>
        <v>スクデットC</v>
      </c>
      <c r="H33" s="157"/>
      <c r="I33" s="158"/>
      <c r="J33" s="173" t="str">
        <f>A39</f>
        <v>5FC</v>
      </c>
      <c r="K33" s="157"/>
      <c r="L33" s="158"/>
      <c r="M33" s="160" t="s">
        <v>65</v>
      </c>
      <c r="N33" s="162" t="s">
        <v>66</v>
      </c>
      <c r="O33" s="162" t="s">
        <v>67</v>
      </c>
      <c r="P33" s="164" t="s">
        <v>68</v>
      </c>
      <c r="Q33" s="166" t="s">
        <v>69</v>
      </c>
      <c r="R33" s="272"/>
      <c r="S33" s="70"/>
      <c r="T33" s="45"/>
      <c r="U33" s="45"/>
      <c r="V33" s="45"/>
      <c r="X33" s="170">
        <f>SUM(M35:M40)</f>
        <v>0</v>
      </c>
    </row>
    <row r="34" spans="1:25" ht="9" customHeight="1">
      <c r="A34" s="95"/>
      <c r="B34" s="106"/>
      <c r="C34" s="107"/>
      <c r="D34" s="95"/>
      <c r="E34" s="106"/>
      <c r="F34" s="172"/>
      <c r="G34" s="106"/>
      <c r="H34" s="106"/>
      <c r="I34" s="172"/>
      <c r="J34" s="105"/>
      <c r="K34" s="106"/>
      <c r="L34" s="172"/>
      <c r="M34" s="273"/>
      <c r="N34" s="163"/>
      <c r="O34" s="163"/>
      <c r="P34" s="165"/>
      <c r="Q34" s="274"/>
      <c r="R34" s="275"/>
      <c r="S34" s="46"/>
      <c r="T34" s="46"/>
      <c r="U34" s="46"/>
      <c r="V34" s="46"/>
      <c r="X34" s="170"/>
    </row>
    <row r="35" spans="1:25" ht="9" customHeight="1">
      <c r="A35" s="154" t="s">
        <v>102</v>
      </c>
      <c r="B35" s="155"/>
      <c r="C35" s="156"/>
      <c r="D35" s="145"/>
      <c r="E35" s="157"/>
      <c r="F35" s="158"/>
      <c r="G35" s="276"/>
      <c r="H35" s="87" t="s">
        <v>14</v>
      </c>
      <c r="I35" s="139"/>
      <c r="J35" s="152"/>
      <c r="K35" s="148" t="s">
        <v>14</v>
      </c>
      <c r="L35" s="150"/>
      <c r="M35" s="153">
        <f>IF(OR(G35="", I35=""), 0, POWER(2, SIGN(G35-I35)+1)-1) + IF(OR(J35="", L35=""), 0, POWER(2, SIGN(J35-L35)+1)-1)</f>
        <v>0</v>
      </c>
      <c r="N35" s="141">
        <f>SUM(G35,J35)</f>
        <v>0</v>
      </c>
      <c r="O35" s="142">
        <f>SUM(I35,L35)</f>
        <v>0</v>
      </c>
      <c r="P35" s="143">
        <f>N35-O35</f>
        <v>0</v>
      </c>
      <c r="Q35" s="145" t="str">
        <f>IF(X33&gt;0,RANK(X35,X35:X40), "")</f>
        <v/>
      </c>
      <c r="R35" s="146"/>
      <c r="S35" s="97" t="str">
        <f>IF(OR(G35&lt;&gt;F37,I35&lt;&gt;D37),"×","")</f>
        <v/>
      </c>
      <c r="T35" s="99" t="str">
        <f>IF(OR(J35&lt;&gt;F39,L35&lt;&gt;D39),"×","")</f>
        <v/>
      </c>
      <c r="U35" s="99"/>
      <c r="V35" s="277"/>
      <c r="W35" s="277"/>
      <c r="X35" s="278">
        <f>M35*10000+P35*100+N35</f>
        <v>0</v>
      </c>
    </row>
    <row r="36" spans="1:25" ht="9" customHeight="1">
      <c r="A36" s="128"/>
      <c r="B36" s="129"/>
      <c r="C36" s="130"/>
      <c r="D36" s="147"/>
      <c r="E36" s="83"/>
      <c r="F36" s="84"/>
      <c r="G36" s="279"/>
      <c r="H36" s="88"/>
      <c r="I36" s="140"/>
      <c r="J36" s="86"/>
      <c r="K36" s="88"/>
      <c r="L36" s="140"/>
      <c r="M36" s="92"/>
      <c r="N36" s="135"/>
      <c r="O36" s="137"/>
      <c r="P36" s="144"/>
      <c r="Q36" s="147"/>
      <c r="R36" s="127"/>
      <c r="S36" s="98"/>
      <c r="T36" s="100"/>
      <c r="U36" s="100"/>
      <c r="V36" s="277"/>
      <c r="W36" s="277"/>
      <c r="X36" s="101"/>
    </row>
    <row r="37" spans="1:25" ht="9" customHeight="1">
      <c r="A37" s="115" t="s">
        <v>103</v>
      </c>
      <c r="B37" s="116"/>
      <c r="C37" s="117"/>
      <c r="D37" s="121" t="str">
        <f>IF(I35="","",I35)</f>
        <v/>
      </c>
      <c r="E37" s="87" t="s">
        <v>14</v>
      </c>
      <c r="F37" s="102" t="str">
        <f>IF(G35="","",G35)</f>
        <v/>
      </c>
      <c r="G37" s="79"/>
      <c r="H37" s="80"/>
      <c r="I37" s="81"/>
      <c r="J37" s="85"/>
      <c r="K37" s="87" t="s">
        <v>14</v>
      </c>
      <c r="L37" s="139"/>
      <c r="M37" s="91">
        <f>IF(OR(D37="", F37=""), 0, POWER(2, SIGN(D37-F37)+1)-1) + IF(OR(J37="", L37=""), 0, POWER(2, SIGN(J37-L37)+1)-1)</f>
        <v>0</v>
      </c>
      <c r="N37" s="134">
        <f>SUM(D37,J37)</f>
        <v>0</v>
      </c>
      <c r="O37" s="136">
        <f>SUM(F37,L37)</f>
        <v>0</v>
      </c>
      <c r="P37" s="113">
        <f>N37-O37</f>
        <v>0</v>
      </c>
      <c r="Q37" s="93" t="str">
        <f>IF(X33&gt;0,RANK(X37,X35:X40), "")</f>
        <v/>
      </c>
      <c r="R37" s="94"/>
      <c r="S37" s="97" t="str">
        <f>IF(OR(G35&lt;&gt;F37,I35&lt;&gt;D37),"×","")</f>
        <v/>
      </c>
      <c r="T37" s="99" t="str">
        <f>IF(OR(J37&lt;&gt;I39,L37&lt;&gt;G39),"×","")</f>
        <v/>
      </c>
      <c r="U37" s="99"/>
      <c r="V37" s="277"/>
      <c r="W37" s="277"/>
      <c r="X37" s="280">
        <f>M37*10000+P37*100+N37</f>
        <v>0</v>
      </c>
    </row>
    <row r="38" spans="1:25" ht="9" customHeight="1">
      <c r="A38" s="128"/>
      <c r="B38" s="129"/>
      <c r="C38" s="130"/>
      <c r="D38" s="131"/>
      <c r="E38" s="88"/>
      <c r="F38" s="132"/>
      <c r="G38" s="82"/>
      <c r="H38" s="83"/>
      <c r="I38" s="84"/>
      <c r="J38" s="86"/>
      <c r="K38" s="88"/>
      <c r="L38" s="140"/>
      <c r="M38" s="92"/>
      <c r="N38" s="135"/>
      <c r="O38" s="137"/>
      <c r="P38" s="138"/>
      <c r="Q38" s="126"/>
      <c r="R38" s="127"/>
      <c r="S38" s="98"/>
      <c r="T38" s="100"/>
      <c r="U38" s="100"/>
      <c r="V38" s="277"/>
      <c r="W38" s="277"/>
      <c r="X38" s="170"/>
    </row>
    <row r="39" spans="1:25" ht="9" customHeight="1">
      <c r="A39" s="115" t="s">
        <v>104</v>
      </c>
      <c r="B39" s="116"/>
      <c r="C39" s="117"/>
      <c r="D39" s="121" t="str">
        <f>IF(L35="","",L35)</f>
        <v/>
      </c>
      <c r="E39" s="87" t="s">
        <v>14</v>
      </c>
      <c r="F39" s="102" t="str">
        <f>IF(J35="","",J35)</f>
        <v/>
      </c>
      <c r="G39" s="124" t="str">
        <f>IF(L37="","",L37)</f>
        <v/>
      </c>
      <c r="H39" s="87" t="s">
        <v>14</v>
      </c>
      <c r="I39" s="102" t="str">
        <f>IF(J37="","",J37)</f>
        <v/>
      </c>
      <c r="J39" s="79"/>
      <c r="K39" s="80"/>
      <c r="L39" s="104"/>
      <c r="M39" s="281">
        <f>IF(OR(D39="", F39=""), 0, POWER(2, SIGN(D39-F39)+1)-1) + IF(OR(G39="", I39=""), 0, POWER(2, SIGN(G39-I39)+1)-1)</f>
        <v>0</v>
      </c>
      <c r="N39" s="109">
        <f>SUM(D39,G39)</f>
        <v>0</v>
      </c>
      <c r="O39" s="111">
        <f>SUM(F39,I39)</f>
        <v>0</v>
      </c>
      <c r="P39" s="113">
        <f>N39-O39</f>
        <v>0</v>
      </c>
      <c r="Q39" s="93" t="str">
        <f>IF(X33&gt;0,RANK(X39,X35:X40), "")</f>
        <v/>
      </c>
      <c r="R39" s="94"/>
      <c r="S39" s="97" t="str">
        <f>IF(OR(J35&lt;&gt;F39,L35&lt;&gt;D39),"×","")</f>
        <v/>
      </c>
      <c r="T39" s="99" t="str">
        <f>IF(OR(J37&lt;&gt;I39,L37&lt;&gt;G39),"×","")</f>
        <v/>
      </c>
      <c r="U39" s="99"/>
      <c r="V39" s="277"/>
      <c r="W39" s="277"/>
      <c r="X39" s="280">
        <f>M39*10000+P39*100+N39</f>
        <v>0</v>
      </c>
    </row>
    <row r="40" spans="1:25" ht="9" customHeight="1">
      <c r="A40" s="118"/>
      <c r="B40" s="119"/>
      <c r="C40" s="120"/>
      <c r="D40" s="122"/>
      <c r="E40" s="123"/>
      <c r="F40" s="103"/>
      <c r="G40" s="125"/>
      <c r="H40" s="123"/>
      <c r="I40" s="103"/>
      <c r="J40" s="105"/>
      <c r="K40" s="106"/>
      <c r="L40" s="107"/>
      <c r="M40" s="282"/>
      <c r="N40" s="110"/>
      <c r="O40" s="112"/>
      <c r="P40" s="114"/>
      <c r="Q40" s="95"/>
      <c r="R40" s="96"/>
      <c r="S40" s="98"/>
      <c r="T40" s="100"/>
      <c r="U40" s="100"/>
      <c r="V40" s="277"/>
      <c r="W40" s="277"/>
      <c r="X40" s="170"/>
    </row>
    <row r="41" spans="1:25" ht="9" customHeight="1">
      <c r="A41" s="26"/>
      <c r="B41" s="19"/>
      <c r="C41" s="50"/>
      <c r="D41" s="26"/>
      <c r="E41" s="1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72"/>
      <c r="W41" s="72"/>
      <c r="X41" s="72"/>
    </row>
    <row r="42" spans="1:25" ht="9" customHeight="1">
      <c r="A42" s="145" t="s">
        <v>105</v>
      </c>
      <c r="B42" s="157"/>
      <c r="C42" s="171"/>
      <c r="D42" s="145" t="str">
        <f>A44</f>
        <v>KSC-Y</v>
      </c>
      <c r="E42" s="157"/>
      <c r="F42" s="158"/>
      <c r="G42" s="157" t="str">
        <f>A46</f>
        <v>3FC</v>
      </c>
      <c r="H42" s="157"/>
      <c r="I42" s="158"/>
      <c r="J42" s="173" t="str">
        <f>A48</f>
        <v>東京Big-A</v>
      </c>
      <c r="K42" s="157"/>
      <c r="L42" s="158"/>
      <c r="M42" s="160" t="s">
        <v>65</v>
      </c>
      <c r="N42" s="162" t="s">
        <v>66</v>
      </c>
      <c r="O42" s="162" t="s">
        <v>67</v>
      </c>
      <c r="P42" s="164" t="s">
        <v>68</v>
      </c>
      <c r="Q42" s="166" t="s">
        <v>69</v>
      </c>
      <c r="R42" s="272"/>
      <c r="S42" s="70"/>
      <c r="T42" s="45"/>
      <c r="U42" s="45"/>
      <c r="V42" s="45"/>
      <c r="X42" s="170">
        <f>SUM(M44:M49)</f>
        <v>0</v>
      </c>
    </row>
    <row r="43" spans="1:25" ht="9" customHeight="1">
      <c r="A43" s="95"/>
      <c r="B43" s="106"/>
      <c r="C43" s="107"/>
      <c r="D43" s="95"/>
      <c r="E43" s="106"/>
      <c r="F43" s="172"/>
      <c r="G43" s="106"/>
      <c r="H43" s="106"/>
      <c r="I43" s="172"/>
      <c r="J43" s="105"/>
      <c r="K43" s="106"/>
      <c r="L43" s="172"/>
      <c r="M43" s="273"/>
      <c r="N43" s="163"/>
      <c r="O43" s="163"/>
      <c r="P43" s="165"/>
      <c r="Q43" s="274"/>
      <c r="R43" s="275"/>
      <c r="S43" s="46"/>
      <c r="T43" s="46"/>
      <c r="U43" s="46"/>
      <c r="V43" s="46"/>
      <c r="X43" s="170"/>
    </row>
    <row r="44" spans="1:25" ht="9" customHeight="1">
      <c r="A44" s="154" t="s">
        <v>106</v>
      </c>
      <c r="B44" s="155"/>
      <c r="C44" s="156"/>
      <c r="D44" s="145"/>
      <c r="E44" s="157"/>
      <c r="F44" s="158"/>
      <c r="G44" s="276"/>
      <c r="H44" s="87" t="s">
        <v>14</v>
      </c>
      <c r="I44" s="139"/>
      <c r="J44" s="152"/>
      <c r="K44" s="148" t="s">
        <v>14</v>
      </c>
      <c r="L44" s="150"/>
      <c r="M44" s="153">
        <f>IF(OR(G44="", I44=""), 0, POWER(2, SIGN(G44-I44)+1)-1) + IF(OR(J44="", L44=""), 0, POWER(2, SIGN(J44-L44)+1)-1)</f>
        <v>0</v>
      </c>
      <c r="N44" s="141">
        <f>SUM(G44,J44)</f>
        <v>0</v>
      </c>
      <c r="O44" s="142">
        <f>SUM(I44,L44)</f>
        <v>0</v>
      </c>
      <c r="P44" s="143">
        <f>N44-O44</f>
        <v>0</v>
      </c>
      <c r="Q44" s="145" t="str">
        <f>IF(X42&gt;0,RANK(X44,X44:X49), "")</f>
        <v/>
      </c>
      <c r="R44" s="146"/>
      <c r="S44" s="97" t="str">
        <f>IF(OR(G44&lt;&gt;F46,I44&lt;&gt;D46),"×","")</f>
        <v/>
      </c>
      <c r="T44" s="99" t="str">
        <f>IF(OR(J44&lt;&gt;F48,L44&lt;&gt;D48),"×","")</f>
        <v/>
      </c>
      <c r="U44" s="99"/>
      <c r="V44" s="277"/>
      <c r="W44" s="277"/>
      <c r="X44" s="278">
        <f>M44*10000+P44*100+N44</f>
        <v>0</v>
      </c>
    </row>
    <row r="45" spans="1:25" ht="9" customHeight="1">
      <c r="A45" s="128"/>
      <c r="B45" s="129"/>
      <c r="C45" s="130"/>
      <c r="D45" s="147"/>
      <c r="E45" s="83"/>
      <c r="F45" s="84"/>
      <c r="G45" s="279"/>
      <c r="H45" s="88"/>
      <c r="I45" s="140"/>
      <c r="J45" s="86"/>
      <c r="K45" s="88"/>
      <c r="L45" s="140"/>
      <c r="M45" s="92"/>
      <c r="N45" s="135"/>
      <c r="O45" s="137"/>
      <c r="P45" s="144"/>
      <c r="Q45" s="147"/>
      <c r="R45" s="127"/>
      <c r="S45" s="98"/>
      <c r="T45" s="100"/>
      <c r="U45" s="100"/>
      <c r="V45" s="277"/>
      <c r="W45" s="277"/>
      <c r="X45" s="101"/>
    </row>
    <row r="46" spans="1:25" ht="9" customHeight="1">
      <c r="A46" s="115" t="s">
        <v>74</v>
      </c>
      <c r="B46" s="116"/>
      <c r="C46" s="117"/>
      <c r="D46" s="121" t="str">
        <f>IF(I44="","",I44)</f>
        <v/>
      </c>
      <c r="E46" s="87" t="s">
        <v>14</v>
      </c>
      <c r="F46" s="102" t="str">
        <f>IF(G44="","",G44)</f>
        <v/>
      </c>
      <c r="G46" s="79"/>
      <c r="H46" s="80"/>
      <c r="I46" s="81"/>
      <c r="J46" s="85"/>
      <c r="K46" s="87" t="s">
        <v>14</v>
      </c>
      <c r="L46" s="139"/>
      <c r="M46" s="91">
        <f>IF(OR(D46="", F46=""), 0, POWER(2, SIGN(D46-F46)+1)-1) + IF(OR(J46="", L46=""), 0, POWER(2, SIGN(J46-L46)+1)-1)</f>
        <v>0</v>
      </c>
      <c r="N46" s="134">
        <f>SUM(D46,J46)</f>
        <v>0</v>
      </c>
      <c r="O46" s="136">
        <f>SUM(F46,L46)</f>
        <v>0</v>
      </c>
      <c r="P46" s="113">
        <f>N46-O46</f>
        <v>0</v>
      </c>
      <c r="Q46" s="93" t="str">
        <f>IF(X42&gt;0,RANK(X46,X44:X49), "")</f>
        <v/>
      </c>
      <c r="R46" s="94"/>
      <c r="S46" s="97" t="str">
        <f>IF(OR(G44&lt;&gt;F46,I44&lt;&gt;D46),"×","")</f>
        <v/>
      </c>
      <c r="T46" s="99" t="str">
        <f>IF(OR(J46&lt;&gt;I48,L46&lt;&gt;G48),"×","")</f>
        <v/>
      </c>
      <c r="U46" s="99"/>
      <c r="V46" s="277"/>
      <c r="W46" s="277"/>
      <c r="X46" s="280">
        <f>M46*10000+P46*100+N46</f>
        <v>0</v>
      </c>
    </row>
    <row r="47" spans="1:25" ht="9" customHeight="1">
      <c r="A47" s="128"/>
      <c r="B47" s="129"/>
      <c r="C47" s="130"/>
      <c r="D47" s="131"/>
      <c r="E47" s="88"/>
      <c r="F47" s="132"/>
      <c r="G47" s="82"/>
      <c r="H47" s="83"/>
      <c r="I47" s="84"/>
      <c r="J47" s="86"/>
      <c r="K47" s="88"/>
      <c r="L47" s="140"/>
      <c r="M47" s="92"/>
      <c r="N47" s="135"/>
      <c r="O47" s="137"/>
      <c r="P47" s="138"/>
      <c r="Q47" s="126"/>
      <c r="R47" s="127"/>
      <c r="S47" s="98"/>
      <c r="T47" s="100"/>
      <c r="U47" s="100"/>
      <c r="V47" s="277"/>
      <c r="W47" s="277"/>
      <c r="X47" s="170"/>
      <c r="Y47" s="52"/>
    </row>
    <row r="48" spans="1:25" ht="9" customHeight="1">
      <c r="A48" s="115" t="s">
        <v>107</v>
      </c>
      <c r="B48" s="116"/>
      <c r="C48" s="117"/>
      <c r="D48" s="121" t="str">
        <f>IF(L44="","",L44)</f>
        <v/>
      </c>
      <c r="E48" s="87" t="s">
        <v>14</v>
      </c>
      <c r="F48" s="102" t="str">
        <f>IF(J44="","",J44)</f>
        <v/>
      </c>
      <c r="G48" s="124" t="str">
        <f>IF(L46="","",L46)</f>
        <v/>
      </c>
      <c r="H48" s="87" t="s">
        <v>14</v>
      </c>
      <c r="I48" s="102" t="str">
        <f>IF(J46="","",J46)</f>
        <v/>
      </c>
      <c r="J48" s="79"/>
      <c r="K48" s="80"/>
      <c r="L48" s="104"/>
      <c r="M48" s="281">
        <f>IF(OR(D48="", F48=""), 0, POWER(2, SIGN(D48-F48)+1)-1) + IF(OR(G48="", I48=""), 0, POWER(2, SIGN(G48-I48)+1)-1)</f>
        <v>0</v>
      </c>
      <c r="N48" s="109">
        <f>SUM(D48,G48)</f>
        <v>0</v>
      </c>
      <c r="O48" s="111">
        <f>SUM(F48,I48)</f>
        <v>0</v>
      </c>
      <c r="P48" s="113">
        <f>N48-O48</f>
        <v>0</v>
      </c>
      <c r="Q48" s="93" t="str">
        <f>IF(X42&gt;0,RANK(X48,X44:X49), "")</f>
        <v/>
      </c>
      <c r="R48" s="94"/>
      <c r="S48" s="97" t="str">
        <f>IF(OR(J44&lt;&gt;F48,L44&lt;&gt;D48),"×","")</f>
        <v/>
      </c>
      <c r="T48" s="99" t="str">
        <f>IF(OR(J46&lt;&gt;I48,L46&lt;&gt;G48),"×","")</f>
        <v/>
      </c>
      <c r="U48" s="99"/>
      <c r="V48" s="277"/>
      <c r="W48" s="277"/>
      <c r="X48" s="280">
        <f>M48*10000+P48*100+N48</f>
        <v>0</v>
      </c>
      <c r="Y48" s="52"/>
    </row>
    <row r="49" spans="1:56" ht="9" customHeight="1">
      <c r="A49" s="118"/>
      <c r="B49" s="119"/>
      <c r="C49" s="120"/>
      <c r="D49" s="122"/>
      <c r="E49" s="123"/>
      <c r="F49" s="103"/>
      <c r="G49" s="125"/>
      <c r="H49" s="123"/>
      <c r="I49" s="103"/>
      <c r="J49" s="105"/>
      <c r="K49" s="106"/>
      <c r="L49" s="107"/>
      <c r="M49" s="282"/>
      <c r="N49" s="110"/>
      <c r="O49" s="112"/>
      <c r="P49" s="114"/>
      <c r="Q49" s="95"/>
      <c r="R49" s="96"/>
      <c r="S49" s="98"/>
      <c r="T49" s="100"/>
      <c r="U49" s="100"/>
      <c r="V49" s="277"/>
      <c r="W49" s="277"/>
      <c r="X49" s="170"/>
    </row>
    <row r="50" spans="1:56" ht="9" customHeight="1">
      <c r="A50" s="283"/>
      <c r="B50" s="283"/>
      <c r="C50" s="283"/>
      <c r="D50" s="25"/>
      <c r="E50" s="25"/>
      <c r="F50" s="25"/>
      <c r="G50" s="284"/>
      <c r="H50" s="74"/>
      <c r="I50" s="285"/>
      <c r="J50" s="284"/>
      <c r="K50" s="74"/>
      <c r="L50" s="285"/>
      <c r="M50" s="25"/>
      <c r="N50" s="25"/>
      <c r="O50" s="25"/>
      <c r="P50" s="286"/>
      <c r="Q50" s="287"/>
      <c r="R50" s="287"/>
      <c r="S50" s="74"/>
      <c r="T50" s="25"/>
      <c r="U50" s="288"/>
      <c r="V50" s="50"/>
      <c r="W50" s="50"/>
      <c r="X50" s="51"/>
    </row>
    <row r="51" spans="1:56" ht="9" customHeight="1">
      <c r="A51" s="204" t="s">
        <v>31</v>
      </c>
      <c r="B51" s="205"/>
      <c r="C51" s="205"/>
      <c r="D51" s="226"/>
      <c r="E51" s="226"/>
      <c r="F51" s="226"/>
      <c r="G51" s="226"/>
      <c r="H51" s="226"/>
      <c r="I51" s="226"/>
      <c r="J51" s="226"/>
      <c r="K51" s="226"/>
      <c r="L51" s="226"/>
      <c r="M51" s="70"/>
      <c r="N51" s="70"/>
      <c r="O51" s="70"/>
      <c r="P51" s="70"/>
      <c r="Q51" s="46"/>
      <c r="R51" s="46"/>
      <c r="S51" s="46"/>
      <c r="T51" s="46"/>
      <c r="U51" s="46"/>
      <c r="V51" s="46"/>
      <c r="W51" s="26"/>
      <c r="X51" s="52"/>
      <c r="Y51" s="52"/>
    </row>
    <row r="52" spans="1:56" ht="9" customHeight="1">
      <c r="A52" s="205"/>
      <c r="B52" s="205"/>
      <c r="C52" s="205"/>
      <c r="D52" s="226"/>
      <c r="E52" s="226"/>
      <c r="F52" s="226"/>
      <c r="G52" s="226"/>
      <c r="H52" s="226"/>
      <c r="I52" s="226"/>
      <c r="J52" s="226"/>
      <c r="K52" s="226"/>
      <c r="L52" s="226"/>
      <c r="M52" s="70"/>
      <c r="N52" s="70"/>
      <c r="O52" s="70"/>
      <c r="P52" s="70"/>
      <c r="Q52" s="46"/>
      <c r="R52" s="46"/>
      <c r="S52" s="46"/>
      <c r="T52" s="46"/>
      <c r="U52" s="46"/>
      <c r="V52" s="46"/>
      <c r="W52" s="26"/>
      <c r="X52" s="52"/>
      <c r="Y52" s="52"/>
    </row>
    <row r="53" spans="1:56" ht="9" customHeight="1">
      <c r="A53" s="289"/>
      <c r="B53" s="290"/>
      <c r="C53" s="291"/>
      <c r="D53" s="292" t="s">
        <v>85</v>
      </c>
      <c r="E53" s="293"/>
      <c r="F53" s="293"/>
      <c r="G53" s="294" t="s">
        <v>84</v>
      </c>
      <c r="H53" s="293"/>
      <c r="I53" s="293"/>
      <c r="J53" s="294" t="s">
        <v>108</v>
      </c>
      <c r="K53" s="293"/>
      <c r="L53" s="293"/>
      <c r="M53" s="292" t="s">
        <v>109</v>
      </c>
      <c r="N53" s="293"/>
      <c r="O53" s="295"/>
    </row>
    <row r="54" spans="1:56" ht="9" customHeight="1">
      <c r="A54" s="210"/>
      <c r="B54" s="211"/>
      <c r="C54" s="212"/>
      <c r="D54" s="186"/>
      <c r="E54" s="187"/>
      <c r="F54" s="187"/>
      <c r="G54" s="187"/>
      <c r="H54" s="187"/>
      <c r="I54" s="187"/>
      <c r="J54" s="187"/>
      <c r="K54" s="187"/>
      <c r="L54" s="187"/>
      <c r="M54" s="186"/>
      <c r="N54" s="187"/>
      <c r="O54" s="188"/>
    </row>
    <row r="55" spans="1:56" ht="9" customHeight="1">
      <c r="A55" s="189" t="s">
        <v>38</v>
      </c>
      <c r="B55" s="190"/>
      <c r="C55" s="191"/>
      <c r="D55" s="195" t="s">
        <v>110</v>
      </c>
      <c r="E55" s="196"/>
      <c r="F55" s="196"/>
      <c r="G55" s="199" t="s">
        <v>111</v>
      </c>
      <c r="H55" s="196"/>
      <c r="I55" s="196"/>
      <c r="J55" s="199" t="s">
        <v>112</v>
      </c>
      <c r="K55" s="196"/>
      <c r="L55" s="196"/>
      <c r="M55" s="195" t="s">
        <v>113</v>
      </c>
      <c r="N55" s="196"/>
      <c r="O55" s="200"/>
    </row>
    <row r="56" spans="1:56" ht="9" customHeight="1">
      <c r="A56" s="192"/>
      <c r="B56" s="193"/>
      <c r="C56" s="194"/>
      <c r="D56" s="197"/>
      <c r="E56" s="198"/>
      <c r="F56" s="198"/>
      <c r="G56" s="198"/>
      <c r="H56" s="198"/>
      <c r="I56" s="198"/>
      <c r="J56" s="198"/>
      <c r="K56" s="198"/>
      <c r="L56" s="198"/>
      <c r="M56" s="197"/>
      <c r="N56" s="198"/>
      <c r="O56" s="201"/>
    </row>
    <row r="57" spans="1:56" ht="9" customHeight="1">
      <c r="A57" s="214" t="s">
        <v>43</v>
      </c>
      <c r="B57" s="193"/>
      <c r="C57" s="194"/>
      <c r="D57" s="215" t="s">
        <v>114</v>
      </c>
      <c r="E57" s="198"/>
      <c r="F57" s="198"/>
      <c r="G57" s="218" t="s">
        <v>115</v>
      </c>
      <c r="H57" s="198"/>
      <c r="I57" s="198"/>
      <c r="J57" s="218" t="s">
        <v>116</v>
      </c>
      <c r="K57" s="198"/>
      <c r="L57" s="198"/>
      <c r="M57" s="215" t="s">
        <v>117</v>
      </c>
      <c r="N57" s="198"/>
      <c r="O57" s="201"/>
    </row>
    <row r="58" spans="1:56" ht="9" customHeight="1">
      <c r="A58" s="210"/>
      <c r="B58" s="211"/>
      <c r="C58" s="212"/>
      <c r="D58" s="216"/>
      <c r="E58" s="217"/>
      <c r="F58" s="217"/>
      <c r="G58" s="217"/>
      <c r="H58" s="217"/>
      <c r="I58" s="217"/>
      <c r="J58" s="217"/>
      <c r="K58" s="217"/>
      <c r="L58" s="217"/>
      <c r="M58" s="216"/>
      <c r="N58" s="217"/>
      <c r="O58" s="219"/>
    </row>
    <row r="59" spans="1:56" s="55" customFormat="1" ht="9" customHeight="1">
      <c r="A59" s="71"/>
      <c r="B59" s="71"/>
      <c r="C59" s="58"/>
      <c r="D59" s="58"/>
      <c r="E59" s="58"/>
      <c r="F59" s="58"/>
      <c r="G59" s="59"/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</row>
    <row r="60" spans="1:56" ht="9" customHeight="1">
      <c r="A60" s="204" t="str">
        <f>A10</f>
        <v>U10：</v>
      </c>
      <c r="B60" s="205"/>
      <c r="C60" s="205"/>
      <c r="D60" s="204" t="s">
        <v>32</v>
      </c>
      <c r="E60" s="205"/>
      <c r="F60" s="205"/>
      <c r="G60" s="205"/>
      <c r="H60" s="205"/>
      <c r="I60" s="205"/>
      <c r="J60" s="205"/>
      <c r="K60" s="70"/>
      <c r="L60" s="70"/>
      <c r="M60" s="70"/>
      <c r="N60" s="70"/>
      <c r="O60" s="70"/>
      <c r="P60" s="70"/>
      <c r="Q60" s="46"/>
      <c r="R60" s="46"/>
      <c r="S60" s="46"/>
      <c r="T60" s="46"/>
      <c r="U60" s="46"/>
      <c r="V60" s="46"/>
      <c r="W60" s="26"/>
      <c r="X60" s="52"/>
      <c r="Y60" s="52"/>
    </row>
    <row r="61" spans="1:56" ht="9" customHeight="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70"/>
      <c r="L61" s="70"/>
      <c r="M61" s="70"/>
      <c r="N61" s="70"/>
      <c r="O61" s="70"/>
      <c r="P61" s="70"/>
      <c r="Q61" s="46"/>
      <c r="R61" s="46"/>
      <c r="S61" s="46"/>
      <c r="T61" s="46"/>
      <c r="U61" s="46"/>
      <c r="V61" s="46"/>
      <c r="W61" s="26"/>
      <c r="X61" s="52"/>
      <c r="Y61" s="52"/>
    </row>
    <row r="62" spans="1:56" ht="9" customHeight="1">
      <c r="A62" s="206" t="s">
        <v>33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46"/>
      <c r="S62" s="46"/>
      <c r="T62" s="46"/>
      <c r="U62" s="46"/>
      <c r="V62" s="46"/>
      <c r="W62" s="26"/>
    </row>
    <row r="63" spans="1:56" ht="9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46"/>
      <c r="S63" s="46"/>
      <c r="T63" s="46"/>
      <c r="U63" s="46"/>
      <c r="V63" s="46"/>
      <c r="W63" s="26"/>
      <c r="X63" s="54"/>
      <c r="AC63" s="55"/>
      <c r="AD63" s="55"/>
      <c r="AE63" s="55"/>
      <c r="AF63" s="55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5"/>
      <c r="AZ63" s="55"/>
      <c r="BA63" s="55"/>
      <c r="BB63" s="55"/>
      <c r="BC63" s="55"/>
    </row>
    <row r="64" spans="1:56" ht="9" customHeight="1">
      <c r="A64" s="3"/>
      <c r="B64" s="3"/>
      <c r="C64" s="3"/>
      <c r="D64" s="3"/>
      <c r="E64" s="3"/>
      <c r="F64" s="3"/>
      <c r="G64" s="3"/>
      <c r="H64" s="3"/>
      <c r="I64" s="3"/>
      <c r="J64" s="145" t="s">
        <v>118</v>
      </c>
      <c r="K64" s="157"/>
      <c r="L64" s="157"/>
      <c r="M64" s="157"/>
      <c r="N64" s="171"/>
      <c r="O64" s="65"/>
      <c r="P64" s="3"/>
      <c r="Q64" s="3"/>
      <c r="R64" s="3"/>
      <c r="S64" s="3"/>
      <c r="T64" s="3"/>
      <c r="U64" s="63"/>
      <c r="V64" s="63"/>
      <c r="W64" s="63"/>
      <c r="X64" s="63"/>
      <c r="Y64" s="63"/>
      <c r="Z64" s="55"/>
      <c r="AA64" s="55"/>
      <c r="AB64" s="55"/>
      <c r="AC64" s="55"/>
      <c r="AX64" s="55"/>
      <c r="AY64" s="55"/>
      <c r="AZ64" s="55"/>
      <c r="BA64" s="55"/>
      <c r="BB64" s="55"/>
      <c r="BC64" s="55"/>
      <c r="BD64" s="55"/>
    </row>
    <row r="65" spans="1:56" ht="9" customHeight="1">
      <c r="A65" s="176" t="s">
        <v>49</v>
      </c>
      <c r="B65" s="157" t="str">
        <f>D55</f>
        <v>A-1</v>
      </c>
      <c r="C65" s="157"/>
      <c r="D65" s="157"/>
      <c r="E65" s="171"/>
      <c r="F65" s="62"/>
      <c r="G65" s="3"/>
      <c r="H65" s="3"/>
      <c r="I65" s="3"/>
      <c r="J65" s="95"/>
      <c r="K65" s="106"/>
      <c r="L65" s="106"/>
      <c r="M65" s="106"/>
      <c r="N65" s="107"/>
      <c r="O65" s="178" t="s">
        <v>119</v>
      </c>
      <c r="P65" s="65"/>
      <c r="Q65" s="3"/>
      <c r="R65" s="3"/>
      <c r="S65" s="3"/>
      <c r="T65" s="3"/>
      <c r="U65" s="63"/>
      <c r="V65" s="63"/>
      <c r="W65" s="63"/>
      <c r="X65" s="63"/>
      <c r="Y65" s="63"/>
      <c r="Z65" s="55"/>
      <c r="AA65" s="55"/>
      <c r="AB65" s="55"/>
      <c r="AC65" s="55"/>
      <c r="AX65" s="55"/>
      <c r="AY65" s="55"/>
      <c r="AZ65" s="55"/>
      <c r="BA65" s="55"/>
      <c r="BB65" s="55"/>
      <c r="BC65" s="55"/>
      <c r="BD65" s="55"/>
    </row>
    <row r="66" spans="1:56" s="55" customFormat="1" ht="9" customHeight="1">
      <c r="A66" s="177"/>
      <c r="B66" s="106"/>
      <c r="C66" s="106"/>
      <c r="D66" s="106"/>
      <c r="E66" s="107"/>
      <c r="F66" s="181" t="s">
        <v>50</v>
      </c>
      <c r="G66" s="22"/>
      <c r="H66" s="3"/>
      <c r="I66" s="3"/>
      <c r="J66" s="25"/>
      <c r="K66" s="25"/>
      <c r="L66" s="25"/>
      <c r="M66" s="25"/>
      <c r="N66" s="25"/>
      <c r="O66" s="175"/>
      <c r="P66" s="62"/>
      <c r="Q66" s="202" t="s">
        <v>120</v>
      </c>
      <c r="R66" s="178"/>
      <c r="S66" s="296"/>
      <c r="T66" s="297"/>
      <c r="U66" s="63"/>
      <c r="V66" s="63"/>
      <c r="W66" s="63"/>
      <c r="X66" s="63"/>
      <c r="Y66" s="63"/>
      <c r="AX66" s="42"/>
      <c r="AY66" s="42"/>
      <c r="AZ66" s="42"/>
      <c r="BA66" s="42"/>
      <c r="BB66" s="42"/>
      <c r="BC66" s="42"/>
      <c r="BD66" s="42"/>
    </row>
    <row r="67" spans="1:56" s="55" customFormat="1" ht="9" customHeight="1">
      <c r="A67" s="3"/>
      <c r="B67" s="3"/>
      <c r="C67" s="3"/>
      <c r="D67" s="3"/>
      <c r="E67" s="3"/>
      <c r="F67" s="174"/>
      <c r="G67" s="64"/>
      <c r="H67" s="65"/>
      <c r="I67" s="3"/>
      <c r="J67" s="3"/>
      <c r="K67" s="3"/>
      <c r="L67" s="3"/>
      <c r="M67" s="3"/>
      <c r="N67" s="3"/>
      <c r="O67" s="174"/>
      <c r="P67" s="3"/>
      <c r="Q67" s="298"/>
      <c r="R67" s="246"/>
      <c r="S67" s="246"/>
      <c r="T67" s="299"/>
      <c r="U67" s="63"/>
      <c r="V67" s="63"/>
      <c r="W67" s="63"/>
      <c r="X67" s="63"/>
      <c r="Y67" s="63"/>
      <c r="AX67" s="42"/>
      <c r="AY67" s="42"/>
      <c r="AZ67" s="42"/>
      <c r="BA67" s="42"/>
      <c r="BB67" s="42"/>
      <c r="BC67" s="42"/>
      <c r="BD67" s="42"/>
    </row>
    <row r="68" spans="1:56" s="55" customFormat="1" ht="9" customHeight="1">
      <c r="A68" s="176" t="s">
        <v>51</v>
      </c>
      <c r="B68" s="157" t="str">
        <f>G57</f>
        <v>B-2</v>
      </c>
      <c r="C68" s="157"/>
      <c r="D68" s="157"/>
      <c r="E68" s="171"/>
      <c r="F68" s="179"/>
      <c r="G68" s="22"/>
      <c r="H68" s="65"/>
      <c r="I68" s="3"/>
      <c r="J68" s="145" t="s">
        <v>121</v>
      </c>
      <c r="K68" s="157"/>
      <c r="L68" s="157"/>
      <c r="M68" s="157"/>
      <c r="N68" s="171"/>
      <c r="O68" s="179"/>
      <c r="P68" s="65"/>
      <c r="Q68" s="3"/>
      <c r="R68" s="3"/>
      <c r="S68" s="3"/>
      <c r="T68" s="3"/>
      <c r="U68" s="63"/>
      <c r="V68" s="63"/>
      <c r="W68" s="63"/>
      <c r="X68" s="63"/>
      <c r="Y68" s="63"/>
      <c r="AX68" s="42"/>
      <c r="AY68" s="42"/>
      <c r="AZ68" s="42"/>
      <c r="BA68" s="42"/>
      <c r="BB68" s="42"/>
      <c r="BC68" s="42"/>
      <c r="BD68" s="42"/>
    </row>
    <row r="69" spans="1:56" s="55" customFormat="1" ht="9" customHeight="1">
      <c r="A69" s="177"/>
      <c r="B69" s="106"/>
      <c r="C69" s="106"/>
      <c r="D69" s="106"/>
      <c r="E69" s="107"/>
      <c r="F69" s="65"/>
      <c r="G69" s="175" t="s">
        <v>52</v>
      </c>
      <c r="H69" s="62"/>
      <c r="I69" s="3"/>
      <c r="J69" s="95"/>
      <c r="K69" s="106"/>
      <c r="L69" s="106"/>
      <c r="M69" s="106"/>
      <c r="N69" s="107"/>
      <c r="O69" s="3"/>
      <c r="P69" s="3"/>
      <c r="Q69" s="3"/>
      <c r="R69" s="3"/>
      <c r="S69" s="3"/>
      <c r="T69" s="3"/>
      <c r="U69" s="63"/>
      <c r="V69" s="63"/>
      <c r="W69" s="63"/>
      <c r="X69" s="63"/>
      <c r="Y69" s="63"/>
      <c r="AX69" s="42"/>
      <c r="AY69" s="42"/>
      <c r="AZ69" s="42"/>
      <c r="BA69" s="42"/>
      <c r="BB69" s="42"/>
      <c r="BC69" s="42"/>
      <c r="BD69" s="42"/>
    </row>
    <row r="70" spans="1:56" s="55" customFormat="1" ht="9" customHeight="1">
      <c r="A70" s="3"/>
      <c r="B70" s="3"/>
      <c r="C70" s="3"/>
      <c r="D70" s="3"/>
      <c r="E70" s="3"/>
      <c r="F70" s="3"/>
      <c r="G70" s="174"/>
      <c r="H70" s="65"/>
      <c r="I70" s="65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63"/>
      <c r="V70" s="63"/>
      <c r="W70" s="63"/>
      <c r="X70" s="63"/>
      <c r="Y70" s="63"/>
      <c r="AX70" s="42"/>
      <c r="AY70" s="42"/>
      <c r="AZ70" s="42"/>
      <c r="BA70" s="42"/>
      <c r="BB70" s="42"/>
      <c r="BC70" s="42"/>
      <c r="BD70" s="42"/>
    </row>
    <row r="71" spans="1:56" s="55" customFormat="1" ht="9" customHeight="1">
      <c r="A71" s="176" t="s">
        <v>54</v>
      </c>
      <c r="B71" s="157" t="str">
        <f>J55</f>
        <v>C-1</v>
      </c>
      <c r="C71" s="157"/>
      <c r="D71" s="157"/>
      <c r="E71" s="171"/>
      <c r="F71" s="65"/>
      <c r="G71" s="66"/>
      <c r="H71" s="22"/>
      <c r="I71" s="65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63"/>
      <c r="V71" s="63"/>
      <c r="W71" s="63"/>
      <c r="X71" s="63"/>
      <c r="Y71" s="63"/>
      <c r="AX71" s="42"/>
      <c r="AY71" s="42"/>
      <c r="AZ71" s="42"/>
      <c r="BA71" s="42"/>
      <c r="BB71" s="42"/>
      <c r="BC71" s="42"/>
      <c r="BD71" s="42"/>
    </row>
    <row r="72" spans="1:56" s="55" customFormat="1" ht="9" customHeight="1">
      <c r="A72" s="177"/>
      <c r="B72" s="106"/>
      <c r="C72" s="106"/>
      <c r="D72" s="106"/>
      <c r="E72" s="107"/>
      <c r="F72" s="181" t="s">
        <v>55</v>
      </c>
      <c r="G72" s="66"/>
      <c r="H72" s="22"/>
      <c r="I72" s="65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63"/>
      <c r="V72" s="63"/>
      <c r="W72" s="63"/>
      <c r="X72" s="63"/>
      <c r="Y72" s="63"/>
      <c r="AX72" s="42"/>
      <c r="AY72" s="42"/>
      <c r="AZ72" s="42"/>
      <c r="BA72" s="42"/>
      <c r="BB72" s="42"/>
      <c r="BC72" s="42"/>
      <c r="BD72" s="42"/>
    </row>
    <row r="73" spans="1:56" s="55" customFormat="1" ht="9" customHeight="1">
      <c r="A73" s="3"/>
      <c r="B73" s="3"/>
      <c r="C73" s="3"/>
      <c r="D73" s="3"/>
      <c r="E73" s="3"/>
      <c r="F73" s="174"/>
      <c r="G73" s="67"/>
      <c r="H73" s="22"/>
      <c r="I73" s="6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63"/>
      <c r="V73" s="63"/>
      <c r="W73" s="63"/>
      <c r="X73" s="63"/>
      <c r="Y73" s="63"/>
      <c r="AX73" s="42"/>
      <c r="AY73" s="42"/>
      <c r="AZ73" s="42"/>
      <c r="BA73" s="42"/>
      <c r="BB73" s="42"/>
      <c r="BC73" s="42"/>
      <c r="BD73" s="42"/>
    </row>
    <row r="74" spans="1:56" s="55" customFormat="1" ht="9" customHeight="1">
      <c r="A74" s="176" t="s">
        <v>56</v>
      </c>
      <c r="B74" s="157" t="str">
        <f>M57</f>
        <v>D-2</v>
      </c>
      <c r="C74" s="157"/>
      <c r="D74" s="157"/>
      <c r="E74" s="171"/>
      <c r="F74" s="175"/>
      <c r="G74" s="64"/>
      <c r="H74" s="22"/>
      <c r="I74" s="6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63"/>
      <c r="V74" s="63"/>
      <c r="W74" s="63"/>
      <c r="X74" s="63"/>
      <c r="Y74" s="63"/>
      <c r="AX74" s="42"/>
      <c r="AY74" s="42"/>
      <c r="AZ74" s="42"/>
      <c r="BA74" s="42"/>
      <c r="BB74" s="42"/>
      <c r="BC74" s="42"/>
      <c r="BD74" s="42"/>
    </row>
    <row r="75" spans="1:56" s="55" customFormat="1" ht="9" customHeight="1">
      <c r="A75" s="177"/>
      <c r="B75" s="106"/>
      <c r="C75" s="106"/>
      <c r="D75" s="106"/>
      <c r="E75" s="107"/>
      <c r="F75" s="64"/>
      <c r="G75" s="3"/>
      <c r="H75" s="175" t="s">
        <v>122</v>
      </c>
      <c r="I75" s="69"/>
      <c r="J75" s="202" t="s">
        <v>53</v>
      </c>
      <c r="K75" s="178"/>
      <c r="L75" s="178"/>
      <c r="M75" s="181"/>
      <c r="N75" s="3"/>
      <c r="O75" s="3"/>
      <c r="P75" s="3"/>
      <c r="Q75" s="3"/>
      <c r="R75" s="3"/>
      <c r="S75" s="3"/>
      <c r="T75" s="3"/>
      <c r="U75" s="63"/>
      <c r="V75" s="63"/>
      <c r="W75" s="63"/>
      <c r="X75" s="63"/>
      <c r="Y75" s="63"/>
      <c r="AX75" s="42"/>
      <c r="AY75" s="42"/>
      <c r="AZ75" s="42"/>
      <c r="BA75" s="42"/>
      <c r="BB75" s="42"/>
      <c r="BC75" s="42"/>
      <c r="BD75" s="42"/>
    </row>
    <row r="76" spans="1:56" s="55" customFormat="1" ht="9" customHeight="1">
      <c r="A76" s="3"/>
      <c r="B76" s="3"/>
      <c r="C76" s="3"/>
      <c r="D76" s="3"/>
      <c r="E76" s="3"/>
      <c r="F76" s="3"/>
      <c r="G76" s="3"/>
      <c r="H76" s="174"/>
      <c r="I76" s="3"/>
      <c r="J76" s="203"/>
      <c r="K76" s="182"/>
      <c r="L76" s="182"/>
      <c r="M76" s="179"/>
      <c r="N76" s="3"/>
      <c r="O76" s="3"/>
      <c r="P76" s="3"/>
      <c r="Q76" s="3"/>
      <c r="R76" s="3"/>
      <c r="S76" s="3"/>
      <c r="T76" s="3"/>
      <c r="U76" s="63"/>
      <c r="V76" s="63"/>
      <c r="W76" s="63"/>
      <c r="X76" s="63"/>
      <c r="Y76" s="63"/>
      <c r="AX76" s="42"/>
      <c r="AY76" s="42"/>
      <c r="AZ76" s="42"/>
      <c r="BA76" s="42"/>
      <c r="BB76" s="42"/>
      <c r="BC76" s="42"/>
      <c r="BD76" s="42"/>
    </row>
    <row r="77" spans="1:56" s="55" customFormat="1" ht="9" customHeight="1">
      <c r="A77" s="176" t="s">
        <v>58</v>
      </c>
      <c r="B77" s="157" t="str">
        <f>M55</f>
        <v>D-1</v>
      </c>
      <c r="C77" s="157"/>
      <c r="D77" s="157"/>
      <c r="E77" s="171"/>
      <c r="F77" s="65"/>
      <c r="G77" s="3"/>
      <c r="H77" s="6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63"/>
      <c r="V77" s="63"/>
      <c r="W77" s="63"/>
      <c r="X77" s="63"/>
      <c r="Y77" s="63"/>
      <c r="AX77" s="42"/>
      <c r="AY77" s="42"/>
      <c r="AZ77" s="42"/>
      <c r="BA77" s="42"/>
      <c r="BB77" s="42"/>
      <c r="BC77" s="42"/>
      <c r="BD77" s="42"/>
    </row>
    <row r="78" spans="1:56" s="55" customFormat="1" ht="9" customHeight="1">
      <c r="A78" s="177"/>
      <c r="B78" s="106"/>
      <c r="C78" s="106"/>
      <c r="D78" s="106"/>
      <c r="E78" s="107"/>
      <c r="F78" s="181" t="s">
        <v>59</v>
      </c>
      <c r="G78" s="65"/>
      <c r="H78" s="6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63"/>
      <c r="V78" s="63"/>
      <c r="W78" s="63"/>
      <c r="X78" s="63"/>
      <c r="Y78" s="63"/>
      <c r="AX78" s="42"/>
      <c r="AY78" s="42"/>
      <c r="AZ78" s="42"/>
      <c r="BA78" s="42"/>
      <c r="BB78" s="42"/>
      <c r="BC78" s="42"/>
      <c r="BD78" s="42"/>
    </row>
    <row r="79" spans="1:56" s="55" customFormat="1" ht="9" customHeight="1">
      <c r="A79" s="3"/>
      <c r="B79" s="3"/>
      <c r="C79" s="3"/>
      <c r="D79" s="3"/>
      <c r="E79" s="3"/>
      <c r="F79" s="175"/>
      <c r="G79" s="68"/>
      <c r="H79" s="6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61"/>
      <c r="V79" s="42"/>
      <c r="AX79" s="42"/>
      <c r="AY79" s="42"/>
      <c r="AZ79" s="42"/>
      <c r="BA79" s="42"/>
      <c r="BB79" s="42"/>
      <c r="BC79" s="42"/>
      <c r="BD79" s="42"/>
    </row>
    <row r="80" spans="1:56" s="55" customFormat="1" ht="9" customHeight="1">
      <c r="A80" s="176" t="s">
        <v>60</v>
      </c>
      <c r="B80" s="157" t="str">
        <f>J57</f>
        <v>C-2</v>
      </c>
      <c r="C80" s="157"/>
      <c r="D80" s="157"/>
      <c r="E80" s="171"/>
      <c r="F80" s="182"/>
      <c r="G80" s="67"/>
      <c r="H80" s="6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61"/>
      <c r="AX80" s="42"/>
      <c r="AY80" s="42"/>
      <c r="AZ80" s="42"/>
      <c r="BA80" s="42"/>
      <c r="BB80" s="42"/>
      <c r="BC80" s="42"/>
      <c r="BD80" s="42"/>
    </row>
    <row r="81" spans="1:56" s="55" customFormat="1" ht="9" customHeight="1">
      <c r="A81" s="177"/>
      <c r="B81" s="106"/>
      <c r="C81" s="106"/>
      <c r="D81" s="106"/>
      <c r="E81" s="107"/>
      <c r="F81" s="65"/>
      <c r="G81" s="66"/>
      <c r="H81" s="66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61"/>
      <c r="AX81" s="42"/>
      <c r="AY81" s="42"/>
      <c r="AZ81" s="42"/>
      <c r="BA81" s="42"/>
      <c r="BB81" s="42"/>
      <c r="BC81" s="42"/>
      <c r="BD81" s="42"/>
    </row>
    <row r="82" spans="1:56" s="55" customFormat="1" ht="9" customHeight="1">
      <c r="A82" s="3"/>
      <c r="B82" s="3"/>
      <c r="C82" s="3"/>
      <c r="D82" s="3"/>
      <c r="E82" s="3"/>
      <c r="F82" s="3"/>
      <c r="G82" s="174" t="s">
        <v>61</v>
      </c>
      <c r="H82" s="6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AX82" s="42"/>
      <c r="AY82" s="42"/>
      <c r="AZ82" s="42"/>
      <c r="BA82" s="42"/>
      <c r="BB82" s="42"/>
      <c r="BC82" s="42"/>
      <c r="BD82" s="42"/>
    </row>
    <row r="83" spans="1:56" ht="9" customHeight="1">
      <c r="A83" s="176" t="s">
        <v>62</v>
      </c>
      <c r="B83" s="157" t="str">
        <f>G55</f>
        <v>B-1</v>
      </c>
      <c r="C83" s="157"/>
      <c r="D83" s="157"/>
      <c r="E83" s="171"/>
      <c r="F83" s="62"/>
      <c r="G83" s="175"/>
      <c r="H83" s="6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56" ht="9" customHeight="1">
      <c r="A84" s="177"/>
      <c r="B84" s="106"/>
      <c r="C84" s="106"/>
      <c r="D84" s="106"/>
      <c r="E84" s="107"/>
      <c r="F84" s="178" t="s">
        <v>63</v>
      </c>
      <c r="G84" s="65"/>
      <c r="H84" s="6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56" ht="9" customHeight="1">
      <c r="A85" s="3"/>
      <c r="B85" s="3"/>
      <c r="C85" s="3"/>
      <c r="D85" s="3"/>
      <c r="E85" s="3"/>
      <c r="F85" s="175"/>
      <c r="G85" s="69"/>
      <c r="H85" s="2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56" ht="9" customHeight="1">
      <c r="A86" s="176" t="s">
        <v>64</v>
      </c>
      <c r="B86" s="157" t="str">
        <f>D57</f>
        <v>A-2</v>
      </c>
      <c r="C86" s="157"/>
      <c r="D86" s="157"/>
      <c r="E86" s="171"/>
      <c r="F86" s="179"/>
      <c r="G86" s="6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56" ht="9" customHeight="1">
      <c r="A87" s="177"/>
      <c r="B87" s="106"/>
      <c r="C87" s="106"/>
      <c r="D87" s="106"/>
      <c r="E87" s="107"/>
      <c r="F87" s="6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56" ht="9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19"/>
      <c r="S88" s="26"/>
      <c r="T88" s="26"/>
      <c r="U88" s="26"/>
      <c r="V88" s="26"/>
      <c r="W88" s="26"/>
      <c r="X88" s="52"/>
      <c r="Y88" s="52"/>
    </row>
    <row r="89" spans="1:56" ht="9" customHeight="1"/>
    <row r="90" spans="1:56" ht="9" customHeight="1"/>
    <row r="91" spans="1:56" ht="9" customHeight="1"/>
    <row r="92" spans="1:56" ht="9" customHeight="1"/>
    <row r="93" spans="1:56" ht="9" customHeight="1"/>
    <row r="94" spans="1:56" ht="9" customHeight="1"/>
    <row r="95" spans="1:56" ht="9" customHeight="1"/>
    <row r="96" spans="1:5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</sheetData>
  <sheetProtection sheet="1" objects="1" scenarios="1" selectLockedCells="1"/>
  <mergeCells count="338">
    <mergeCell ref="G82:G83"/>
    <mergeCell ref="A83:A84"/>
    <mergeCell ref="B83:E84"/>
    <mergeCell ref="F84:F86"/>
    <mergeCell ref="A86:A87"/>
    <mergeCell ref="B86:E87"/>
    <mergeCell ref="J75:M76"/>
    <mergeCell ref="A77:A78"/>
    <mergeCell ref="B77:E78"/>
    <mergeCell ref="F78:F80"/>
    <mergeCell ref="A80:A81"/>
    <mergeCell ref="B80:E81"/>
    <mergeCell ref="A71:A72"/>
    <mergeCell ref="B71:E72"/>
    <mergeCell ref="F72:F74"/>
    <mergeCell ref="A74:A75"/>
    <mergeCell ref="B74:E75"/>
    <mergeCell ref="H75:H76"/>
    <mergeCell ref="R66:T67"/>
    <mergeCell ref="A68:A69"/>
    <mergeCell ref="B68:E69"/>
    <mergeCell ref="J68:J69"/>
    <mergeCell ref="K68:N69"/>
    <mergeCell ref="G69:G70"/>
    <mergeCell ref="A60:C61"/>
    <mergeCell ref="D60:J61"/>
    <mergeCell ref="A62:Q63"/>
    <mergeCell ref="J64:J65"/>
    <mergeCell ref="K64:N65"/>
    <mergeCell ref="A65:A66"/>
    <mergeCell ref="B65:E66"/>
    <mergeCell ref="O65:O68"/>
    <mergeCell ref="F66:F68"/>
    <mergeCell ref="Q66:Q67"/>
    <mergeCell ref="A55:C56"/>
    <mergeCell ref="D55:F56"/>
    <mergeCell ref="G55:I56"/>
    <mergeCell ref="J55:L56"/>
    <mergeCell ref="M55:O56"/>
    <mergeCell ref="A57:C58"/>
    <mergeCell ref="D57:F58"/>
    <mergeCell ref="G57:I58"/>
    <mergeCell ref="J57:L58"/>
    <mergeCell ref="M57:O58"/>
    <mergeCell ref="W48:W49"/>
    <mergeCell ref="X48:X49"/>
    <mergeCell ref="A51:L52"/>
    <mergeCell ref="A53:C54"/>
    <mergeCell ref="D53:F54"/>
    <mergeCell ref="G53:I54"/>
    <mergeCell ref="J53:L54"/>
    <mergeCell ref="M53:O54"/>
    <mergeCell ref="P48:P49"/>
    <mergeCell ref="Q48:R49"/>
    <mergeCell ref="S48:S49"/>
    <mergeCell ref="T48:T49"/>
    <mergeCell ref="U48:U49"/>
    <mergeCell ref="V48:V49"/>
    <mergeCell ref="H48:H49"/>
    <mergeCell ref="I48:I49"/>
    <mergeCell ref="J48:L49"/>
    <mergeCell ref="M48:M49"/>
    <mergeCell ref="N48:N49"/>
    <mergeCell ref="O48:O49"/>
    <mergeCell ref="T46:T47"/>
    <mergeCell ref="U46:U47"/>
    <mergeCell ref="V46:V47"/>
    <mergeCell ref="W46:W47"/>
    <mergeCell ref="X46:X47"/>
    <mergeCell ref="A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R47"/>
    <mergeCell ref="S46:S47"/>
    <mergeCell ref="W44:W45"/>
    <mergeCell ref="X44:X45"/>
    <mergeCell ref="A46:C47"/>
    <mergeCell ref="D46:D47"/>
    <mergeCell ref="E46:E47"/>
    <mergeCell ref="F46:F47"/>
    <mergeCell ref="G46:I47"/>
    <mergeCell ref="J46:J47"/>
    <mergeCell ref="K46:K47"/>
    <mergeCell ref="L46:L47"/>
    <mergeCell ref="P44:P45"/>
    <mergeCell ref="Q44:R45"/>
    <mergeCell ref="S44:S45"/>
    <mergeCell ref="T44:T45"/>
    <mergeCell ref="U44:U45"/>
    <mergeCell ref="V44:V45"/>
    <mergeCell ref="J44:J45"/>
    <mergeCell ref="K44:K45"/>
    <mergeCell ref="L44:L45"/>
    <mergeCell ref="M44:M45"/>
    <mergeCell ref="N44:N45"/>
    <mergeCell ref="O44:O45"/>
    <mergeCell ref="N42:N43"/>
    <mergeCell ref="O42:O43"/>
    <mergeCell ref="P42:P43"/>
    <mergeCell ref="Q42:R43"/>
    <mergeCell ref="X42:X43"/>
    <mergeCell ref="A44:C45"/>
    <mergeCell ref="D44:F45"/>
    <mergeCell ref="G44:G45"/>
    <mergeCell ref="H44:H45"/>
    <mergeCell ref="I44:I45"/>
    <mergeCell ref="T39:T40"/>
    <mergeCell ref="U39:U40"/>
    <mergeCell ref="V39:V40"/>
    <mergeCell ref="W39:W40"/>
    <mergeCell ref="X39:X40"/>
    <mergeCell ref="A42:C43"/>
    <mergeCell ref="D42:F43"/>
    <mergeCell ref="G42:I43"/>
    <mergeCell ref="J42:L43"/>
    <mergeCell ref="M42:M43"/>
    <mergeCell ref="M39:M40"/>
    <mergeCell ref="N39:N40"/>
    <mergeCell ref="O39:O40"/>
    <mergeCell ref="P39:P40"/>
    <mergeCell ref="Q39:R40"/>
    <mergeCell ref="S39:S40"/>
    <mergeCell ref="W37:W38"/>
    <mergeCell ref="X37:X38"/>
    <mergeCell ref="A39:C40"/>
    <mergeCell ref="D39:D40"/>
    <mergeCell ref="E39:E40"/>
    <mergeCell ref="F39:F40"/>
    <mergeCell ref="G39:G40"/>
    <mergeCell ref="H39:H40"/>
    <mergeCell ref="I39:I40"/>
    <mergeCell ref="J39:L40"/>
    <mergeCell ref="P37:P38"/>
    <mergeCell ref="Q37:R38"/>
    <mergeCell ref="S37:S38"/>
    <mergeCell ref="T37:T38"/>
    <mergeCell ref="U37:U38"/>
    <mergeCell ref="V37:V38"/>
    <mergeCell ref="J37:J38"/>
    <mergeCell ref="K37:K38"/>
    <mergeCell ref="L37:L38"/>
    <mergeCell ref="M37:M38"/>
    <mergeCell ref="N37:N38"/>
    <mergeCell ref="O37:O38"/>
    <mergeCell ref="T35:T36"/>
    <mergeCell ref="U35:U36"/>
    <mergeCell ref="V35:V36"/>
    <mergeCell ref="W35:W36"/>
    <mergeCell ref="X35:X36"/>
    <mergeCell ref="A37:C38"/>
    <mergeCell ref="D37:D38"/>
    <mergeCell ref="E37:E38"/>
    <mergeCell ref="F37:F38"/>
    <mergeCell ref="G37:I38"/>
    <mergeCell ref="M35:M36"/>
    <mergeCell ref="N35:N36"/>
    <mergeCell ref="O35:O36"/>
    <mergeCell ref="P35:P36"/>
    <mergeCell ref="Q35:R36"/>
    <mergeCell ref="S35:S36"/>
    <mergeCell ref="Q33:R34"/>
    <mergeCell ref="X33:X34"/>
    <mergeCell ref="A35:C36"/>
    <mergeCell ref="D35:F36"/>
    <mergeCell ref="G35:G36"/>
    <mergeCell ref="H35:H36"/>
    <mergeCell ref="I35:I36"/>
    <mergeCell ref="J35:J36"/>
    <mergeCell ref="K35:K36"/>
    <mergeCell ref="L35:L36"/>
    <mergeCell ref="W30:W31"/>
    <mergeCell ref="X30:X31"/>
    <mergeCell ref="A33:C34"/>
    <mergeCell ref="D33:F34"/>
    <mergeCell ref="G33:I34"/>
    <mergeCell ref="J33:L34"/>
    <mergeCell ref="M33:M34"/>
    <mergeCell ref="N33:N34"/>
    <mergeCell ref="O33:O34"/>
    <mergeCell ref="P33:P34"/>
    <mergeCell ref="P30:P31"/>
    <mergeCell ref="Q30:R31"/>
    <mergeCell ref="S30:S31"/>
    <mergeCell ref="T30:T31"/>
    <mergeCell ref="U30:U31"/>
    <mergeCell ref="V30:V31"/>
    <mergeCell ref="H30:H31"/>
    <mergeCell ref="I30:I31"/>
    <mergeCell ref="J30:L31"/>
    <mergeCell ref="M30:M31"/>
    <mergeCell ref="N30:N31"/>
    <mergeCell ref="O30:O31"/>
    <mergeCell ref="T28:T29"/>
    <mergeCell ref="U28:U29"/>
    <mergeCell ref="V28:V29"/>
    <mergeCell ref="W28:W29"/>
    <mergeCell ref="X28:X29"/>
    <mergeCell ref="A30:C31"/>
    <mergeCell ref="D30:D31"/>
    <mergeCell ref="E30:E31"/>
    <mergeCell ref="F30:F31"/>
    <mergeCell ref="G30:G31"/>
    <mergeCell ref="M28:M29"/>
    <mergeCell ref="N28:N29"/>
    <mergeCell ref="O28:O29"/>
    <mergeCell ref="P28:P29"/>
    <mergeCell ref="Q28:R29"/>
    <mergeCell ref="S28:S29"/>
    <mergeCell ref="W26:W27"/>
    <mergeCell ref="X26:X27"/>
    <mergeCell ref="A28:C29"/>
    <mergeCell ref="D28:D29"/>
    <mergeCell ref="E28:E29"/>
    <mergeCell ref="F28:F29"/>
    <mergeCell ref="G28:I29"/>
    <mergeCell ref="J28:J29"/>
    <mergeCell ref="K28:K29"/>
    <mergeCell ref="L28:L29"/>
    <mergeCell ref="P26:P27"/>
    <mergeCell ref="Q26:R27"/>
    <mergeCell ref="S26:S27"/>
    <mergeCell ref="T26:T27"/>
    <mergeCell ref="U26:U27"/>
    <mergeCell ref="V26:V27"/>
    <mergeCell ref="J26:J27"/>
    <mergeCell ref="K26:K27"/>
    <mergeCell ref="L26:L27"/>
    <mergeCell ref="M26:M27"/>
    <mergeCell ref="N26:N27"/>
    <mergeCell ref="O26:O27"/>
    <mergeCell ref="N24:N25"/>
    <mergeCell ref="O24:O25"/>
    <mergeCell ref="P24:P25"/>
    <mergeCell ref="Q24:R25"/>
    <mergeCell ref="X24:X25"/>
    <mergeCell ref="A26:C27"/>
    <mergeCell ref="D26:F27"/>
    <mergeCell ref="G26:G27"/>
    <mergeCell ref="H26:H27"/>
    <mergeCell ref="I26:I27"/>
    <mergeCell ref="S21:S22"/>
    <mergeCell ref="T21:U22"/>
    <mergeCell ref="V21:V22"/>
    <mergeCell ref="W21:W22"/>
    <mergeCell ref="X21:X22"/>
    <mergeCell ref="A24:C25"/>
    <mergeCell ref="D24:F25"/>
    <mergeCell ref="G24:I25"/>
    <mergeCell ref="J24:L25"/>
    <mergeCell ref="M24:M25"/>
    <mergeCell ref="K21:K22"/>
    <mergeCell ref="L21:L22"/>
    <mergeCell ref="M21:O22"/>
    <mergeCell ref="P21:P22"/>
    <mergeCell ref="Q21:Q22"/>
    <mergeCell ref="R21:R22"/>
    <mergeCell ref="A21:C22"/>
    <mergeCell ref="D21:F22"/>
    <mergeCell ref="G21:G22"/>
    <mergeCell ref="H21:H22"/>
    <mergeCell ref="I21:I22"/>
    <mergeCell ref="J21:J22"/>
    <mergeCell ref="R19:R20"/>
    <mergeCell ref="S19:S20"/>
    <mergeCell ref="T19:U20"/>
    <mergeCell ref="V19:V20"/>
    <mergeCell ref="W19:W20"/>
    <mergeCell ref="X19:X20"/>
    <mergeCell ref="J19:L20"/>
    <mergeCell ref="M19:M20"/>
    <mergeCell ref="N19:N20"/>
    <mergeCell ref="O19:O20"/>
    <mergeCell ref="P19:P20"/>
    <mergeCell ref="Q19:Q20"/>
    <mergeCell ref="S17:S18"/>
    <mergeCell ref="T17:U18"/>
    <mergeCell ref="V17:V18"/>
    <mergeCell ref="W17:W18"/>
    <mergeCell ref="X17:X18"/>
    <mergeCell ref="A19:C20"/>
    <mergeCell ref="D19:D20"/>
    <mergeCell ref="E19:E20"/>
    <mergeCell ref="F19:F20"/>
    <mergeCell ref="G19:I20"/>
    <mergeCell ref="M17:M18"/>
    <mergeCell ref="N17:N18"/>
    <mergeCell ref="O17:O18"/>
    <mergeCell ref="P17:P18"/>
    <mergeCell ref="Q17:Q18"/>
    <mergeCell ref="R17:R18"/>
    <mergeCell ref="T15:U16"/>
    <mergeCell ref="V15:V16"/>
    <mergeCell ref="W15:W16"/>
    <mergeCell ref="X15:X16"/>
    <mergeCell ref="A17:C18"/>
    <mergeCell ref="D17:D18"/>
    <mergeCell ref="E17:E18"/>
    <mergeCell ref="F17:F18"/>
    <mergeCell ref="G17:I18"/>
    <mergeCell ref="J17:L18"/>
    <mergeCell ref="L15:L16"/>
    <mergeCell ref="M15:O16"/>
    <mergeCell ref="P15:P16"/>
    <mergeCell ref="Q15:Q16"/>
    <mergeCell ref="R15:R16"/>
    <mergeCell ref="S15:S16"/>
    <mergeCell ref="S13:S14"/>
    <mergeCell ref="T13:U14"/>
    <mergeCell ref="X13:X14"/>
    <mergeCell ref="A15:C16"/>
    <mergeCell ref="D15:F16"/>
    <mergeCell ref="G15:G16"/>
    <mergeCell ref="H15:H16"/>
    <mergeCell ref="I15:I16"/>
    <mergeCell ref="J15:J16"/>
    <mergeCell ref="K15:K16"/>
    <mergeCell ref="A10:C12"/>
    <mergeCell ref="D10:S12"/>
    <mergeCell ref="A13:C14"/>
    <mergeCell ref="D13:F14"/>
    <mergeCell ref="G13:I14"/>
    <mergeCell ref="J13:L14"/>
    <mergeCell ref="M13:O14"/>
    <mergeCell ref="P13:P14"/>
    <mergeCell ref="Q13:Q14"/>
    <mergeCell ref="R13:R14"/>
    <mergeCell ref="V1:V2"/>
    <mergeCell ref="E2:G2"/>
    <mergeCell ref="H2:K2"/>
    <mergeCell ref="E4:O5"/>
    <mergeCell ref="E6:R7"/>
    <mergeCell ref="A9:L9"/>
  </mergeCells>
  <phoneticPr fontId="3"/>
  <pageMargins left="0.59055118110236227" right="0.39370078740157483" top="0.59055118110236227" bottom="0.39370078740157483" header="0.31496062992125984" footer="0.31496062992125984"/>
  <pageSetup paperSize="9"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DBC2-F524-44A4-BE86-8F861E33C3D4}">
  <dimension ref="A1:BS59"/>
  <sheetViews>
    <sheetView tabSelected="1" zoomScaleNormal="100" zoomScaleSheetLayoutView="115" workbookViewId="0">
      <selection activeCell="S51" sqref="S51"/>
    </sheetView>
  </sheetViews>
  <sheetFormatPr defaultColWidth="13" defaultRowHeight="9.6"/>
  <cols>
    <col min="1" max="71" width="3.6640625" style="3" customWidth="1"/>
    <col min="72" max="16384" width="13" style="3"/>
  </cols>
  <sheetData>
    <row r="1" spans="1:71" ht="9" customHeight="1">
      <c r="A1" s="1"/>
      <c r="B1" s="2"/>
      <c r="C1" s="2"/>
      <c r="D1" s="2"/>
      <c r="L1" s="4"/>
      <c r="M1" s="4"/>
      <c r="N1" s="4"/>
      <c r="O1" s="4"/>
      <c r="P1" s="4"/>
      <c r="Q1" s="4"/>
      <c r="R1" s="4"/>
      <c r="S1" s="4"/>
      <c r="T1" s="4"/>
      <c r="U1" s="4"/>
      <c r="V1" s="263"/>
      <c r="W1" s="263"/>
      <c r="X1" s="4"/>
      <c r="Y1" s="4"/>
      <c r="Z1" s="4"/>
      <c r="AA1" s="4"/>
      <c r="AB1" s="4"/>
      <c r="AC1" s="4"/>
      <c r="AD1" s="4"/>
      <c r="AE1" s="4"/>
      <c r="AF1" s="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6"/>
      <c r="BR1" s="7"/>
      <c r="BS1" s="6"/>
    </row>
    <row r="2" spans="1:71" ht="9" customHeight="1">
      <c r="A2" s="1"/>
      <c r="B2" s="2"/>
      <c r="C2" s="2"/>
      <c r="D2" s="2"/>
      <c r="E2" s="264"/>
      <c r="F2" s="264"/>
      <c r="G2" s="264"/>
      <c r="H2" s="265"/>
      <c r="I2" s="264"/>
      <c r="J2" s="264"/>
      <c r="K2" s="264"/>
      <c r="L2" s="6"/>
      <c r="M2" s="6"/>
      <c r="N2" s="6"/>
      <c r="O2" s="4"/>
      <c r="P2" s="4"/>
      <c r="Q2" s="4"/>
      <c r="R2" s="4"/>
      <c r="S2" s="4"/>
      <c r="T2" s="4"/>
      <c r="U2" s="4"/>
      <c r="V2" s="263"/>
      <c r="W2" s="263"/>
      <c r="X2" s="4"/>
      <c r="Y2" s="4"/>
      <c r="Z2" s="4"/>
      <c r="AA2" s="4"/>
      <c r="AB2" s="4"/>
      <c r="AC2" s="4"/>
      <c r="AD2" s="4"/>
      <c r="AE2" s="4"/>
      <c r="AF2" s="4"/>
      <c r="AK2" s="6"/>
      <c r="AL2" s="5"/>
      <c r="AM2" s="5"/>
      <c r="AN2" s="6"/>
      <c r="AO2" s="5"/>
      <c r="AP2" s="5"/>
      <c r="AQ2" s="5"/>
      <c r="AR2" s="5"/>
      <c r="AS2" s="5"/>
      <c r="AT2" s="5"/>
      <c r="AU2" s="5"/>
      <c r="AV2" s="6"/>
      <c r="AW2" s="8"/>
      <c r="AX2" s="6"/>
      <c r="AY2" s="6"/>
      <c r="AZ2" s="6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</row>
    <row r="3" spans="1:71" ht="9" customHeight="1">
      <c r="A3" s="1"/>
      <c r="B3" s="2"/>
      <c r="C3" s="2"/>
      <c r="D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"/>
      <c r="Y3" s="4"/>
      <c r="Z3" s="4"/>
      <c r="AA3" s="4"/>
      <c r="AB3" s="4"/>
      <c r="AC3" s="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5"/>
      <c r="BP3" s="6"/>
    </row>
    <row r="4" spans="1:71" ht="9" customHeight="1">
      <c r="A4" s="1"/>
      <c r="B4" s="2"/>
      <c r="C4" s="2"/>
      <c r="D4" s="2"/>
      <c r="E4" s="223" t="s">
        <v>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9"/>
      <c r="Q4" s="9"/>
      <c r="R4" s="9"/>
      <c r="S4" s="6"/>
      <c r="T4" s="6"/>
      <c r="U4" s="6"/>
      <c r="V4" s="6"/>
      <c r="W4" s="6"/>
      <c r="X4" s="4"/>
      <c r="Y4" s="4"/>
      <c r="Z4" s="4"/>
      <c r="AA4" s="4"/>
      <c r="AB4" s="4"/>
      <c r="AC4" s="4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5"/>
      <c r="BP4" s="6"/>
    </row>
    <row r="5" spans="1:71" ht="9" customHeight="1">
      <c r="A5" s="1"/>
      <c r="B5" s="75"/>
      <c r="C5" s="75"/>
      <c r="D5" s="75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1"/>
      <c r="Q5" s="11"/>
      <c r="R5" s="11"/>
      <c r="W5" s="4"/>
      <c r="X5" s="4"/>
      <c r="Y5" s="4"/>
      <c r="Z5" s="4"/>
      <c r="AA5" s="4"/>
      <c r="AB5" s="4"/>
      <c r="AC5" s="4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5"/>
      <c r="BP5" s="6"/>
    </row>
    <row r="6" spans="1:71" ht="9" customHeight="1">
      <c r="A6" s="1"/>
      <c r="B6" s="75"/>
      <c r="C6" s="75"/>
      <c r="D6" s="75"/>
      <c r="E6" s="224" t="s">
        <v>0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4"/>
      <c r="T6" s="4"/>
      <c r="U6" s="4"/>
      <c r="V6" s="4"/>
      <c r="W6" s="4"/>
      <c r="X6" s="4"/>
      <c r="Y6" s="4"/>
      <c r="Z6" s="4"/>
      <c r="AA6" s="4"/>
      <c r="AB6" s="4"/>
      <c r="AC6" s="77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5"/>
      <c r="BP6" s="6"/>
    </row>
    <row r="7" spans="1:71" ht="9" customHeight="1">
      <c r="A7" s="1"/>
      <c r="B7" s="75"/>
      <c r="C7" s="75"/>
      <c r="D7" s="75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4"/>
      <c r="T7" s="4"/>
      <c r="U7" s="4"/>
      <c r="V7" s="4"/>
      <c r="W7" s="4"/>
      <c r="X7" s="77"/>
      <c r="Y7" s="77"/>
      <c r="Z7" s="77"/>
      <c r="AA7" s="77"/>
      <c r="AB7" s="77"/>
      <c r="AC7" s="77"/>
      <c r="AD7" s="77"/>
      <c r="AE7" s="77"/>
      <c r="AF7" s="77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5"/>
      <c r="BS7" s="6"/>
    </row>
    <row r="8" spans="1:71" ht="9" customHeight="1">
      <c r="A8" s="13"/>
      <c r="B8" s="13"/>
      <c r="C8" s="14"/>
      <c r="D8" s="15"/>
      <c r="E8" s="16"/>
      <c r="F8" s="16"/>
      <c r="G8" s="17"/>
      <c r="H8" s="17"/>
      <c r="I8" s="16"/>
      <c r="J8" s="16"/>
      <c r="K8" s="16"/>
      <c r="L8" s="16"/>
      <c r="M8" s="17"/>
      <c r="N8" s="17"/>
      <c r="O8" s="16"/>
      <c r="P8" s="16"/>
      <c r="Q8" s="16"/>
      <c r="R8" s="16"/>
      <c r="S8" s="16"/>
      <c r="T8" s="16"/>
      <c r="U8" s="16"/>
      <c r="V8" s="16"/>
    </row>
    <row r="9" spans="1:71" ht="9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8"/>
      <c r="N9" s="78"/>
      <c r="O9" s="78"/>
      <c r="P9" s="78"/>
      <c r="Q9" s="78"/>
      <c r="R9" s="78"/>
      <c r="S9" s="19"/>
      <c r="T9" s="19"/>
      <c r="U9" s="19"/>
      <c r="V9" s="16"/>
    </row>
    <row r="10" spans="1:71" ht="9" customHeight="1">
      <c r="A10" s="20"/>
      <c r="B10" s="260" t="s">
        <v>123</v>
      </c>
      <c r="C10" s="205"/>
      <c r="D10" s="205"/>
      <c r="E10" s="261" t="s">
        <v>1</v>
      </c>
      <c r="F10" s="262"/>
      <c r="G10" s="262"/>
      <c r="H10" s="262"/>
      <c r="I10" s="262"/>
      <c r="J10" s="262"/>
      <c r="K10" s="262"/>
      <c r="L10" s="262"/>
      <c r="M10" s="17"/>
      <c r="N10" s="260"/>
      <c r="O10" s="205"/>
      <c r="P10" s="205"/>
      <c r="Q10" s="261"/>
      <c r="R10" s="262"/>
      <c r="S10" s="262"/>
      <c r="T10" s="262"/>
      <c r="U10" s="262"/>
      <c r="V10" s="262"/>
      <c r="W10" s="262"/>
      <c r="X10" s="262"/>
      <c r="Y10" s="20"/>
      <c r="Z10" s="20"/>
    </row>
    <row r="11" spans="1:71" ht="9" customHeight="1">
      <c r="A11" s="20"/>
      <c r="B11" s="205"/>
      <c r="C11" s="205"/>
      <c r="D11" s="205"/>
      <c r="E11" s="262"/>
      <c r="F11" s="262"/>
      <c r="G11" s="262"/>
      <c r="H11" s="262"/>
      <c r="I11" s="262"/>
      <c r="J11" s="262"/>
      <c r="K11" s="262"/>
      <c r="L11" s="262"/>
      <c r="M11" s="17"/>
      <c r="N11" s="205"/>
      <c r="O11" s="205"/>
      <c r="P11" s="205"/>
      <c r="Q11" s="262"/>
      <c r="R11" s="262"/>
      <c r="S11" s="262"/>
      <c r="T11" s="262"/>
      <c r="U11" s="262"/>
      <c r="V11" s="262"/>
      <c r="W11" s="262"/>
      <c r="X11" s="262"/>
      <c r="Y11" s="20"/>
      <c r="Z11" s="20"/>
    </row>
    <row r="12" spans="1:71" ht="9" customHeight="1">
      <c r="A12" s="20"/>
      <c r="B12" s="205"/>
      <c r="C12" s="205"/>
      <c r="D12" s="205"/>
      <c r="E12" s="262"/>
      <c r="F12" s="262"/>
      <c r="G12" s="262"/>
      <c r="H12" s="262"/>
      <c r="I12" s="262"/>
      <c r="J12" s="262"/>
      <c r="K12" s="262"/>
      <c r="L12" s="262"/>
      <c r="M12" s="17"/>
      <c r="N12" s="205"/>
      <c r="O12" s="205"/>
      <c r="P12" s="205"/>
      <c r="Q12" s="262"/>
      <c r="R12" s="262"/>
      <c r="S12" s="262"/>
      <c r="T12" s="262"/>
      <c r="U12" s="262"/>
      <c r="V12" s="262"/>
      <c r="W12" s="262"/>
      <c r="X12" s="262"/>
      <c r="Y12" s="20"/>
      <c r="Z12" s="20"/>
    </row>
    <row r="13" spans="1:71" ht="9" customHeight="1">
      <c r="B13" s="255" t="str">
        <f>B10</f>
        <v>U9：</v>
      </c>
      <c r="C13" s="205"/>
      <c r="D13" s="255" t="s">
        <v>2</v>
      </c>
      <c r="E13" s="205"/>
      <c r="F13" s="205"/>
      <c r="G13" s="205"/>
      <c r="H13" s="205"/>
      <c r="I13" s="205"/>
      <c r="J13" s="205"/>
      <c r="K13" s="205"/>
      <c r="L13" s="205"/>
      <c r="M13" s="76"/>
      <c r="N13" s="255" t="str">
        <f>B10</f>
        <v>U9：</v>
      </c>
      <c r="O13" s="205"/>
      <c r="P13" s="255" t="s">
        <v>3</v>
      </c>
      <c r="Q13" s="205"/>
      <c r="R13" s="205"/>
      <c r="S13" s="205"/>
      <c r="T13" s="205"/>
      <c r="U13" s="205"/>
      <c r="V13" s="205"/>
      <c r="W13" s="205"/>
      <c r="X13" s="205"/>
      <c r="Y13" s="76"/>
      <c r="Z13" s="76"/>
    </row>
    <row r="14" spans="1:71" ht="9" customHeight="1"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76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76"/>
      <c r="Z14" s="76"/>
      <c r="BB14" s="22"/>
      <c r="BC14" s="22"/>
      <c r="BD14" s="22"/>
    </row>
    <row r="15" spans="1:71" ht="9" customHeight="1">
      <c r="B15" s="255" t="s">
        <v>124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0"/>
      <c r="N15" s="255" t="s">
        <v>124</v>
      </c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0"/>
      <c r="Z15" s="20"/>
      <c r="BB15" s="23"/>
      <c r="BC15" s="22"/>
      <c r="BD15" s="22"/>
    </row>
    <row r="16" spans="1:71" ht="9" customHeight="1"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4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4"/>
      <c r="Z16" s="24"/>
      <c r="BB16" s="23"/>
      <c r="BC16" s="22"/>
      <c r="BD16" s="22"/>
    </row>
    <row r="17" spans="1:56" ht="9" customHeight="1">
      <c r="A17" s="22"/>
      <c r="B17" s="256" t="s">
        <v>92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4"/>
      <c r="N17" s="256" t="s">
        <v>125</v>
      </c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4"/>
      <c r="Z17" s="24"/>
      <c r="BB17" s="23"/>
      <c r="BC17" s="22"/>
      <c r="BD17" s="22"/>
    </row>
    <row r="18" spans="1:56" ht="9" customHeight="1">
      <c r="A18" s="22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4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4"/>
      <c r="Z18" s="24"/>
      <c r="BB18" s="23"/>
      <c r="BC18" s="22"/>
      <c r="BD18" s="22"/>
    </row>
    <row r="19" spans="1:56" ht="9" customHeight="1">
      <c r="B19" s="258" t="s">
        <v>91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4"/>
      <c r="N19" s="258" t="s">
        <v>126</v>
      </c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4"/>
      <c r="Z19" s="24"/>
      <c r="BB19" s="23"/>
      <c r="BC19" s="22"/>
      <c r="BD19" s="22"/>
    </row>
    <row r="20" spans="1:56" ht="9" customHeight="1"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4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4"/>
      <c r="Z20" s="24"/>
      <c r="BB20" s="23"/>
      <c r="BC20" s="22"/>
      <c r="BD20" s="22"/>
    </row>
    <row r="21" spans="1:56" ht="9" customHeight="1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4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4"/>
      <c r="Z21" s="24"/>
      <c r="BB21" s="23"/>
      <c r="BC21" s="22"/>
      <c r="BD21" s="22"/>
    </row>
    <row r="22" spans="1:56" ht="9" customHeight="1">
      <c r="B22" s="232" t="s">
        <v>6</v>
      </c>
      <c r="C22" s="227" t="s">
        <v>7</v>
      </c>
      <c r="D22" s="235"/>
      <c r="E22" s="253" t="s">
        <v>8</v>
      </c>
      <c r="F22" s="227" t="s">
        <v>9</v>
      </c>
      <c r="G22" s="242"/>
      <c r="H22" s="242"/>
      <c r="I22" s="242"/>
      <c r="J22" s="235"/>
      <c r="K22" s="232" t="s">
        <v>10</v>
      </c>
      <c r="L22" s="232" t="s">
        <v>11</v>
      </c>
      <c r="N22" s="300" t="s">
        <v>127</v>
      </c>
      <c r="O22" s="300" t="s">
        <v>128</v>
      </c>
      <c r="P22" s="300"/>
      <c r="Q22" s="301" t="s">
        <v>129</v>
      </c>
      <c r="R22" s="300" t="s">
        <v>130</v>
      </c>
      <c r="S22" s="300"/>
      <c r="T22" s="300"/>
      <c r="U22" s="300"/>
      <c r="V22" s="300"/>
      <c r="W22" s="300" t="s">
        <v>131</v>
      </c>
      <c r="X22" s="300" t="s">
        <v>132</v>
      </c>
    </row>
    <row r="23" spans="1:56" ht="9" customHeight="1">
      <c r="B23" s="233"/>
      <c r="C23" s="228"/>
      <c r="D23" s="236"/>
      <c r="E23" s="254"/>
      <c r="F23" s="228"/>
      <c r="G23" s="243"/>
      <c r="H23" s="243"/>
      <c r="I23" s="243"/>
      <c r="J23" s="236"/>
      <c r="K23" s="233"/>
      <c r="L23" s="233"/>
      <c r="N23" s="300"/>
      <c r="O23" s="300"/>
      <c r="P23" s="300"/>
      <c r="Q23" s="301"/>
      <c r="R23" s="300"/>
      <c r="S23" s="300"/>
      <c r="T23" s="300"/>
      <c r="U23" s="300"/>
      <c r="V23" s="300"/>
      <c r="W23" s="300"/>
      <c r="X23" s="300"/>
    </row>
    <row r="24" spans="1:56" ht="9" customHeight="1">
      <c r="B24" s="227"/>
      <c r="C24" s="234">
        <v>0.3125</v>
      </c>
      <c r="D24" s="235"/>
      <c r="E24" s="227"/>
      <c r="F24" s="227" t="s">
        <v>12</v>
      </c>
      <c r="G24" s="242"/>
      <c r="H24" s="242"/>
      <c r="I24" s="242"/>
      <c r="J24" s="235"/>
      <c r="K24" s="242" t="s">
        <v>13</v>
      </c>
      <c r="L24" s="235"/>
      <c r="N24" s="302"/>
      <c r="O24" s="303"/>
      <c r="P24" s="303"/>
      <c r="Q24" s="302"/>
      <c r="R24" s="304" t="s">
        <v>133</v>
      </c>
      <c r="S24" s="304"/>
      <c r="T24" s="304"/>
      <c r="U24" s="304"/>
      <c r="V24" s="304"/>
      <c r="W24" s="305" t="s">
        <v>134</v>
      </c>
      <c r="X24" s="305"/>
    </row>
    <row r="25" spans="1:56" ht="9" customHeight="1">
      <c r="B25" s="231"/>
      <c r="C25" s="231"/>
      <c r="D25" s="248"/>
      <c r="E25" s="231"/>
      <c r="F25" s="231"/>
      <c r="G25" s="252"/>
      <c r="H25" s="252"/>
      <c r="I25" s="252"/>
      <c r="J25" s="248"/>
      <c r="K25" s="243"/>
      <c r="L25" s="236"/>
      <c r="N25" s="302"/>
      <c r="O25" s="302"/>
      <c r="P25" s="303"/>
      <c r="Q25" s="302"/>
      <c r="R25" s="302"/>
      <c r="S25" s="304"/>
      <c r="T25" s="304"/>
      <c r="U25" s="304"/>
      <c r="V25" s="304"/>
      <c r="W25" s="305"/>
      <c r="X25" s="305"/>
    </row>
    <row r="26" spans="1:56" ht="9" customHeight="1">
      <c r="B26" s="227">
        <v>1</v>
      </c>
      <c r="C26" s="234">
        <v>0.375</v>
      </c>
      <c r="D26" s="235"/>
      <c r="E26" s="232" t="s">
        <v>21</v>
      </c>
      <c r="F26" s="238" t="s">
        <v>135</v>
      </c>
      <c r="G26" s="239"/>
      <c r="H26" s="242" t="s">
        <v>14</v>
      </c>
      <c r="I26" s="239" t="s">
        <v>136</v>
      </c>
      <c r="J26" s="244"/>
      <c r="K26" s="238" t="s">
        <v>15</v>
      </c>
      <c r="L26" s="244"/>
      <c r="N26" s="306">
        <v>1</v>
      </c>
      <c r="O26" s="307"/>
      <c r="P26" s="307"/>
      <c r="Q26" s="306"/>
      <c r="R26" s="308" t="s">
        <v>137</v>
      </c>
      <c r="S26" s="308"/>
      <c r="T26" s="309" t="s">
        <v>19</v>
      </c>
      <c r="U26" s="310" t="s">
        <v>138</v>
      </c>
      <c r="V26" s="310"/>
      <c r="W26" s="238" t="s">
        <v>15</v>
      </c>
      <c r="X26" s="244"/>
    </row>
    <row r="27" spans="1:56" ht="9" customHeight="1">
      <c r="B27" s="228"/>
      <c r="C27" s="228"/>
      <c r="D27" s="236"/>
      <c r="E27" s="233"/>
      <c r="F27" s="240"/>
      <c r="G27" s="241"/>
      <c r="H27" s="243"/>
      <c r="I27" s="241"/>
      <c r="J27" s="245"/>
      <c r="K27" s="240"/>
      <c r="L27" s="245"/>
      <c r="N27" s="306"/>
      <c r="O27" s="306"/>
      <c r="P27" s="307"/>
      <c r="Q27" s="306"/>
      <c r="R27" s="308"/>
      <c r="S27" s="308"/>
      <c r="T27" s="309"/>
      <c r="U27" s="310"/>
      <c r="V27" s="310"/>
      <c r="W27" s="240"/>
      <c r="X27" s="245"/>
      <c r="AF27" s="26"/>
      <c r="AG27" s="26"/>
      <c r="AH27" s="26"/>
    </row>
    <row r="28" spans="1:56" ht="9" customHeight="1">
      <c r="B28" s="231">
        <v>2</v>
      </c>
      <c r="C28" s="247">
        <v>0.40277777777777773</v>
      </c>
      <c r="D28" s="248"/>
      <c r="E28" s="227" t="s">
        <v>21</v>
      </c>
      <c r="F28" s="238" t="s">
        <v>139</v>
      </c>
      <c r="G28" s="239"/>
      <c r="H28" s="242" t="s">
        <v>14</v>
      </c>
      <c r="I28" s="239" t="s">
        <v>22</v>
      </c>
      <c r="J28" s="244"/>
      <c r="K28" s="242" t="s">
        <v>16</v>
      </c>
      <c r="L28" s="235"/>
      <c r="N28" s="311">
        <v>2</v>
      </c>
      <c r="O28" s="312"/>
      <c r="P28" s="312"/>
      <c r="Q28" s="306"/>
      <c r="R28" s="308" t="s">
        <v>140</v>
      </c>
      <c r="S28" s="308"/>
      <c r="T28" s="309" t="s">
        <v>19</v>
      </c>
      <c r="U28" s="310" t="s">
        <v>141</v>
      </c>
      <c r="V28" s="310"/>
      <c r="W28" s="305" t="s">
        <v>18</v>
      </c>
      <c r="X28" s="305"/>
      <c r="AF28" s="26"/>
      <c r="AG28" s="26"/>
      <c r="AH28" s="26"/>
    </row>
    <row r="29" spans="1:56" ht="9" customHeight="1">
      <c r="B29" s="231"/>
      <c r="C29" s="231"/>
      <c r="D29" s="248"/>
      <c r="E29" s="228"/>
      <c r="F29" s="240"/>
      <c r="G29" s="241"/>
      <c r="H29" s="243"/>
      <c r="I29" s="241"/>
      <c r="J29" s="245"/>
      <c r="K29" s="243"/>
      <c r="L29" s="236"/>
      <c r="N29" s="311"/>
      <c r="O29" s="311"/>
      <c r="P29" s="312"/>
      <c r="Q29" s="306"/>
      <c r="R29" s="308"/>
      <c r="S29" s="308"/>
      <c r="T29" s="309"/>
      <c r="U29" s="310"/>
      <c r="V29" s="310"/>
      <c r="W29" s="305"/>
      <c r="X29" s="305"/>
    </row>
    <row r="30" spans="1:56" ht="9" customHeight="1">
      <c r="B30" s="227">
        <v>3</v>
      </c>
      <c r="C30" s="234">
        <v>0.43055555555555558</v>
      </c>
      <c r="D30" s="235"/>
      <c r="E30" s="232" t="s">
        <v>26</v>
      </c>
      <c r="F30" s="238" t="s">
        <v>142</v>
      </c>
      <c r="G30" s="239"/>
      <c r="H30" s="242" t="s">
        <v>14</v>
      </c>
      <c r="I30" s="239" t="s">
        <v>143</v>
      </c>
      <c r="J30" s="244"/>
      <c r="K30" s="227" t="s">
        <v>17</v>
      </c>
      <c r="L30" s="181"/>
      <c r="N30" s="306">
        <v>3</v>
      </c>
      <c r="O30" s="307"/>
      <c r="P30" s="307"/>
      <c r="Q30" s="306"/>
      <c r="R30" s="308" t="s">
        <v>144</v>
      </c>
      <c r="S30" s="308"/>
      <c r="T30" s="309" t="s">
        <v>19</v>
      </c>
      <c r="U30" s="310" t="s">
        <v>145</v>
      </c>
      <c r="V30" s="310"/>
      <c r="W30" s="305" t="s">
        <v>18</v>
      </c>
      <c r="X30" s="305"/>
    </row>
    <row r="31" spans="1:56" ht="9" customHeight="1">
      <c r="B31" s="228"/>
      <c r="C31" s="228"/>
      <c r="D31" s="236"/>
      <c r="E31" s="233"/>
      <c r="F31" s="240"/>
      <c r="G31" s="241"/>
      <c r="H31" s="243"/>
      <c r="I31" s="241"/>
      <c r="J31" s="245"/>
      <c r="K31" s="228"/>
      <c r="L31" s="179"/>
      <c r="N31" s="306"/>
      <c r="O31" s="306"/>
      <c r="P31" s="307"/>
      <c r="Q31" s="306"/>
      <c r="R31" s="308"/>
      <c r="S31" s="308"/>
      <c r="T31" s="309"/>
      <c r="U31" s="310"/>
      <c r="V31" s="310"/>
      <c r="W31" s="305"/>
      <c r="X31" s="305"/>
    </row>
    <row r="32" spans="1:56" ht="9" customHeight="1">
      <c r="B32" s="231">
        <v>4</v>
      </c>
      <c r="C32" s="234">
        <v>0.45833333333333331</v>
      </c>
      <c r="D32" s="235"/>
      <c r="E32" s="227" t="s">
        <v>21</v>
      </c>
      <c r="F32" s="238" t="s">
        <v>135</v>
      </c>
      <c r="G32" s="239"/>
      <c r="H32" s="242" t="s">
        <v>14</v>
      </c>
      <c r="I32" s="239" t="s">
        <v>139</v>
      </c>
      <c r="J32" s="244"/>
      <c r="K32" s="227" t="s">
        <v>17</v>
      </c>
      <c r="L32" s="181"/>
      <c r="N32" s="311">
        <v>4</v>
      </c>
      <c r="O32" s="307"/>
      <c r="P32" s="307"/>
      <c r="Q32" s="306"/>
      <c r="R32" s="313" t="s">
        <v>146</v>
      </c>
      <c r="S32" s="313"/>
      <c r="T32" s="309" t="s">
        <v>19</v>
      </c>
      <c r="U32" s="314" t="s">
        <v>147</v>
      </c>
      <c r="V32" s="314"/>
      <c r="W32" s="305" t="s">
        <v>18</v>
      </c>
      <c r="X32" s="305"/>
    </row>
    <row r="33" spans="2:24" ht="9" customHeight="1">
      <c r="B33" s="231"/>
      <c r="C33" s="228"/>
      <c r="D33" s="236"/>
      <c r="E33" s="228"/>
      <c r="F33" s="240"/>
      <c r="G33" s="241"/>
      <c r="H33" s="243"/>
      <c r="I33" s="241"/>
      <c r="J33" s="245"/>
      <c r="K33" s="228"/>
      <c r="L33" s="179"/>
      <c r="N33" s="311"/>
      <c r="O33" s="307"/>
      <c r="P33" s="307"/>
      <c r="Q33" s="306"/>
      <c r="R33" s="313"/>
      <c r="S33" s="313"/>
      <c r="T33" s="309"/>
      <c r="U33" s="314"/>
      <c r="V33" s="314"/>
      <c r="W33" s="305"/>
      <c r="X33" s="305"/>
    </row>
    <row r="34" spans="2:24" ht="9" customHeight="1">
      <c r="B34" s="227">
        <v>5</v>
      </c>
      <c r="C34" s="229">
        <v>0.4861111111111111</v>
      </c>
      <c r="D34" s="230"/>
      <c r="E34" s="227" t="s">
        <v>21</v>
      </c>
      <c r="F34" s="238" t="s">
        <v>136</v>
      </c>
      <c r="G34" s="239"/>
      <c r="H34" s="242" t="s">
        <v>14</v>
      </c>
      <c r="I34" s="239" t="s">
        <v>22</v>
      </c>
      <c r="J34" s="244"/>
      <c r="K34" s="227" t="s">
        <v>17</v>
      </c>
      <c r="L34" s="181"/>
      <c r="N34" s="306">
        <v>5</v>
      </c>
      <c r="O34" s="307"/>
      <c r="P34" s="307"/>
      <c r="Q34" s="306"/>
      <c r="R34" s="308" t="s">
        <v>148</v>
      </c>
      <c r="S34" s="308"/>
      <c r="T34" s="309" t="s">
        <v>19</v>
      </c>
      <c r="U34" s="310" t="s">
        <v>149</v>
      </c>
      <c r="V34" s="310"/>
      <c r="W34" s="305" t="s">
        <v>18</v>
      </c>
      <c r="X34" s="305"/>
    </row>
    <row r="35" spans="2:24" ht="9" customHeight="1">
      <c r="B35" s="228"/>
      <c r="C35" s="230"/>
      <c r="D35" s="230"/>
      <c r="E35" s="228"/>
      <c r="F35" s="240"/>
      <c r="G35" s="241"/>
      <c r="H35" s="243"/>
      <c r="I35" s="241"/>
      <c r="J35" s="245"/>
      <c r="K35" s="228"/>
      <c r="L35" s="179"/>
      <c r="N35" s="306"/>
      <c r="O35" s="307"/>
      <c r="P35" s="307"/>
      <c r="Q35" s="306"/>
      <c r="R35" s="308"/>
      <c r="S35" s="308"/>
      <c r="T35" s="309"/>
      <c r="U35" s="310"/>
      <c r="V35" s="310"/>
      <c r="W35" s="305"/>
      <c r="X35" s="305"/>
    </row>
    <row r="36" spans="2:24" ht="9" customHeight="1">
      <c r="B36" s="231">
        <v>6</v>
      </c>
      <c r="C36" s="234">
        <v>0.51388888888888895</v>
      </c>
      <c r="D36" s="235"/>
      <c r="E36" s="227" t="s">
        <v>26</v>
      </c>
      <c r="F36" s="238" t="s">
        <v>142</v>
      </c>
      <c r="G36" s="239"/>
      <c r="H36" s="242" t="s">
        <v>14</v>
      </c>
      <c r="I36" s="239" t="s">
        <v>28</v>
      </c>
      <c r="J36" s="244"/>
      <c r="K36" s="227" t="s">
        <v>17</v>
      </c>
      <c r="L36" s="181"/>
      <c r="N36" s="311">
        <v>6</v>
      </c>
      <c r="O36" s="307"/>
      <c r="P36" s="307"/>
      <c r="Q36" s="306"/>
      <c r="R36" s="308" t="s">
        <v>150</v>
      </c>
      <c r="S36" s="308"/>
      <c r="T36" s="309" t="s">
        <v>19</v>
      </c>
      <c r="U36" s="310" t="s">
        <v>151</v>
      </c>
      <c r="V36" s="310"/>
      <c r="W36" s="305" t="s">
        <v>18</v>
      </c>
      <c r="X36" s="305"/>
    </row>
    <row r="37" spans="2:24" ht="9" customHeight="1">
      <c r="B37" s="231"/>
      <c r="C37" s="228"/>
      <c r="D37" s="236"/>
      <c r="E37" s="237"/>
      <c r="F37" s="240"/>
      <c r="G37" s="241"/>
      <c r="H37" s="243"/>
      <c r="I37" s="241"/>
      <c r="J37" s="245"/>
      <c r="K37" s="228"/>
      <c r="L37" s="179"/>
      <c r="N37" s="311"/>
      <c r="O37" s="307"/>
      <c r="P37" s="307"/>
      <c r="Q37" s="306"/>
      <c r="R37" s="308"/>
      <c r="S37" s="308"/>
      <c r="T37" s="309"/>
      <c r="U37" s="310"/>
      <c r="V37" s="310"/>
      <c r="W37" s="305"/>
      <c r="X37" s="305"/>
    </row>
    <row r="38" spans="2:24" ht="9" customHeight="1">
      <c r="B38" s="227">
        <v>7</v>
      </c>
      <c r="C38" s="229">
        <v>0.54166666666666663</v>
      </c>
      <c r="D38" s="230"/>
      <c r="E38" s="227" t="s">
        <v>152</v>
      </c>
      <c r="F38" s="238" t="s">
        <v>153</v>
      </c>
      <c r="G38" s="239"/>
      <c r="H38" s="242" t="s">
        <v>14</v>
      </c>
      <c r="I38" s="239" t="s">
        <v>154</v>
      </c>
      <c r="J38" s="244"/>
      <c r="K38" s="227" t="s">
        <v>17</v>
      </c>
      <c r="L38" s="181"/>
      <c r="N38" s="306">
        <v>7</v>
      </c>
      <c r="O38" s="307"/>
      <c r="P38" s="307"/>
      <c r="Q38" s="306"/>
      <c r="R38" s="301" t="s">
        <v>155</v>
      </c>
      <c r="S38" s="301"/>
      <c r="T38" s="301"/>
      <c r="U38" s="301"/>
      <c r="V38" s="301"/>
      <c r="W38" s="305" t="s">
        <v>18</v>
      </c>
      <c r="X38" s="305"/>
    </row>
    <row r="39" spans="2:24" ht="9" customHeight="1">
      <c r="B39" s="228"/>
      <c r="C39" s="230"/>
      <c r="D39" s="230"/>
      <c r="E39" s="228"/>
      <c r="F39" s="240"/>
      <c r="G39" s="241"/>
      <c r="H39" s="243"/>
      <c r="I39" s="241"/>
      <c r="J39" s="245"/>
      <c r="K39" s="228"/>
      <c r="L39" s="179"/>
      <c r="N39" s="306"/>
      <c r="O39" s="307"/>
      <c r="P39" s="307"/>
      <c r="Q39" s="306"/>
      <c r="R39" s="301"/>
      <c r="S39" s="301"/>
      <c r="T39" s="301"/>
      <c r="U39" s="301"/>
      <c r="V39" s="301"/>
      <c r="W39" s="305"/>
      <c r="X39" s="305"/>
    </row>
    <row r="40" spans="2:24" ht="9" customHeight="1">
      <c r="B40" s="231">
        <v>8</v>
      </c>
      <c r="C40" s="229">
        <v>0.56944444444444442</v>
      </c>
      <c r="D40" s="230"/>
      <c r="E40" s="232" t="s">
        <v>26</v>
      </c>
      <c r="F40" s="238" t="s">
        <v>143</v>
      </c>
      <c r="G40" s="239"/>
      <c r="H40" s="242" t="s">
        <v>14</v>
      </c>
      <c r="I40" s="239" t="s">
        <v>28</v>
      </c>
      <c r="J40" s="244"/>
      <c r="K40" s="227" t="s">
        <v>17</v>
      </c>
      <c r="L40" s="181"/>
      <c r="N40" s="300">
        <v>8</v>
      </c>
      <c r="O40" s="307"/>
      <c r="P40" s="307"/>
      <c r="Q40" s="300"/>
      <c r="R40" s="301" t="s">
        <v>156</v>
      </c>
      <c r="S40" s="301"/>
      <c r="T40" s="301"/>
      <c r="U40" s="301"/>
      <c r="V40" s="301"/>
      <c r="W40" s="305" t="s">
        <v>18</v>
      </c>
      <c r="X40" s="305"/>
    </row>
    <row r="41" spans="2:24" ht="9" customHeight="1">
      <c r="B41" s="231"/>
      <c r="C41" s="230"/>
      <c r="D41" s="230"/>
      <c r="E41" s="233"/>
      <c r="F41" s="240"/>
      <c r="G41" s="241"/>
      <c r="H41" s="246"/>
      <c r="I41" s="241"/>
      <c r="J41" s="245"/>
      <c r="K41" s="228"/>
      <c r="L41" s="179"/>
      <c r="N41" s="300"/>
      <c r="O41" s="307"/>
      <c r="P41" s="307"/>
      <c r="Q41" s="300"/>
      <c r="R41" s="301"/>
      <c r="S41" s="301"/>
      <c r="T41" s="301"/>
      <c r="U41" s="301"/>
      <c r="V41" s="301"/>
      <c r="W41" s="305"/>
      <c r="X41" s="305"/>
    </row>
    <row r="42" spans="2:24" ht="9" customHeight="1">
      <c r="B42" s="227">
        <v>9</v>
      </c>
      <c r="C42" s="234">
        <v>0.59722222222222221</v>
      </c>
      <c r="D42" s="235"/>
      <c r="E42" s="227" t="s">
        <v>157</v>
      </c>
      <c r="F42" s="238" t="s">
        <v>158</v>
      </c>
      <c r="G42" s="239"/>
      <c r="H42" s="242" t="s">
        <v>14</v>
      </c>
      <c r="I42" s="239" t="s">
        <v>23</v>
      </c>
      <c r="J42" s="244"/>
      <c r="K42" s="227" t="s">
        <v>18</v>
      </c>
      <c r="L42" s="235"/>
      <c r="N42" s="300" t="s">
        <v>20</v>
      </c>
      <c r="O42" s="300"/>
      <c r="P42" s="300"/>
      <c r="Q42" s="300"/>
      <c r="R42" s="300"/>
      <c r="S42" s="300"/>
      <c r="T42" s="300"/>
      <c r="U42" s="300"/>
      <c r="V42" s="300"/>
      <c r="W42" s="300"/>
      <c r="X42" s="300"/>
    </row>
    <row r="43" spans="2:24" ht="9" customHeight="1">
      <c r="B43" s="228"/>
      <c r="C43" s="228"/>
      <c r="D43" s="236"/>
      <c r="E43" s="228"/>
      <c r="F43" s="240"/>
      <c r="G43" s="241"/>
      <c r="H43" s="243"/>
      <c r="I43" s="241"/>
      <c r="J43" s="245"/>
      <c r="K43" s="228"/>
      <c r="L43" s="236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</row>
    <row r="44" spans="2:24" ht="9" customHeight="1">
      <c r="B44" s="227">
        <v>10</v>
      </c>
      <c r="C44" s="234">
        <v>0.625</v>
      </c>
      <c r="D44" s="235"/>
      <c r="E44" s="227" t="s">
        <v>152</v>
      </c>
      <c r="F44" s="238" t="s">
        <v>153</v>
      </c>
      <c r="G44" s="239"/>
      <c r="H44" s="242" t="s">
        <v>14</v>
      </c>
      <c r="I44" s="239" t="s">
        <v>159</v>
      </c>
      <c r="J44" s="244"/>
      <c r="K44" s="227" t="s">
        <v>18</v>
      </c>
      <c r="L44" s="235"/>
      <c r="M44" s="24"/>
    </row>
    <row r="45" spans="2:24" ht="9" customHeight="1">
      <c r="B45" s="228"/>
      <c r="C45" s="228"/>
      <c r="D45" s="236"/>
      <c r="E45" s="228"/>
      <c r="F45" s="240"/>
      <c r="G45" s="241"/>
      <c r="H45" s="243"/>
      <c r="I45" s="241"/>
      <c r="J45" s="245"/>
      <c r="K45" s="228"/>
      <c r="L45" s="236"/>
      <c r="M45" s="24"/>
    </row>
    <row r="46" spans="2:24" ht="9" customHeight="1">
      <c r="B46" s="227">
        <v>11</v>
      </c>
      <c r="C46" s="234">
        <v>0.65277777777777779</v>
      </c>
      <c r="D46" s="235"/>
      <c r="E46" s="227" t="s">
        <v>157</v>
      </c>
      <c r="F46" s="238" t="s">
        <v>158</v>
      </c>
      <c r="G46" s="239"/>
      <c r="H46" s="242" t="s">
        <v>14</v>
      </c>
      <c r="I46" s="239" t="s">
        <v>160</v>
      </c>
      <c r="J46" s="244"/>
      <c r="K46" s="227" t="s">
        <v>18</v>
      </c>
      <c r="L46" s="235"/>
      <c r="M46" s="24"/>
    </row>
    <row r="47" spans="2:24" ht="9" customHeight="1">
      <c r="B47" s="228"/>
      <c r="C47" s="228"/>
      <c r="D47" s="236"/>
      <c r="E47" s="228"/>
      <c r="F47" s="240"/>
      <c r="G47" s="241"/>
      <c r="H47" s="243"/>
      <c r="I47" s="241"/>
      <c r="J47" s="245"/>
      <c r="K47" s="228"/>
      <c r="L47" s="236"/>
      <c r="M47" s="24"/>
    </row>
    <row r="48" spans="2:24" ht="9" customHeight="1">
      <c r="B48" s="227">
        <v>12</v>
      </c>
      <c r="C48" s="234">
        <v>0.68055555555555547</v>
      </c>
      <c r="D48" s="235"/>
      <c r="E48" s="227" t="s">
        <v>152</v>
      </c>
      <c r="F48" s="238" t="s">
        <v>154</v>
      </c>
      <c r="G48" s="239"/>
      <c r="H48" s="242" t="s">
        <v>14</v>
      </c>
      <c r="I48" s="239" t="s">
        <v>159</v>
      </c>
      <c r="J48" s="244"/>
      <c r="K48" s="227" t="s">
        <v>18</v>
      </c>
      <c r="L48" s="235"/>
      <c r="M48" s="24"/>
    </row>
    <row r="49" spans="2:13" ht="9" customHeight="1">
      <c r="B49" s="228"/>
      <c r="C49" s="228"/>
      <c r="D49" s="236"/>
      <c r="E49" s="228"/>
      <c r="F49" s="240"/>
      <c r="G49" s="241"/>
      <c r="H49" s="243"/>
      <c r="I49" s="241"/>
      <c r="J49" s="245"/>
      <c r="K49" s="228"/>
      <c r="L49" s="236"/>
      <c r="M49" s="24"/>
    </row>
    <row r="50" spans="2:13" ht="9" customHeight="1">
      <c r="B50" s="227">
        <v>13</v>
      </c>
      <c r="C50" s="234">
        <v>0.70833333333333337</v>
      </c>
      <c r="D50" s="235"/>
      <c r="E50" s="227" t="s">
        <v>157</v>
      </c>
      <c r="F50" s="238" t="s">
        <v>23</v>
      </c>
      <c r="G50" s="239"/>
      <c r="H50" s="242" t="s">
        <v>14</v>
      </c>
      <c r="I50" s="239" t="s">
        <v>160</v>
      </c>
      <c r="J50" s="244"/>
      <c r="K50" s="227" t="s">
        <v>18</v>
      </c>
      <c r="L50" s="235"/>
      <c r="M50" s="24"/>
    </row>
    <row r="51" spans="2:13" ht="9" customHeight="1">
      <c r="B51" s="228"/>
      <c r="C51" s="228"/>
      <c r="D51" s="236"/>
      <c r="E51" s="228"/>
      <c r="F51" s="240"/>
      <c r="G51" s="241"/>
      <c r="H51" s="243"/>
      <c r="I51" s="241"/>
      <c r="J51" s="245"/>
      <c r="K51" s="228"/>
      <c r="L51" s="236"/>
      <c r="M51" s="24"/>
    </row>
    <row r="52" spans="2:13" ht="9" customHeight="1">
      <c r="B52" s="227">
        <v>14</v>
      </c>
      <c r="C52" s="234"/>
      <c r="D52" s="235"/>
      <c r="E52" s="227"/>
      <c r="F52" s="238"/>
      <c r="G52" s="239"/>
      <c r="H52" s="242" t="s">
        <v>14</v>
      </c>
      <c r="I52" s="239"/>
      <c r="J52" s="244"/>
      <c r="K52" s="227" t="s">
        <v>18</v>
      </c>
      <c r="L52" s="235"/>
      <c r="M52" s="24"/>
    </row>
    <row r="53" spans="2:13" ht="9" customHeight="1">
      <c r="B53" s="228"/>
      <c r="C53" s="228"/>
      <c r="D53" s="236"/>
      <c r="E53" s="228"/>
      <c r="F53" s="240"/>
      <c r="G53" s="241"/>
      <c r="H53" s="243"/>
      <c r="I53" s="241"/>
      <c r="J53" s="245"/>
      <c r="K53" s="228"/>
      <c r="L53" s="236"/>
      <c r="M53" s="24"/>
    </row>
    <row r="54" spans="2:13" ht="9" customHeight="1">
      <c r="B54" s="227">
        <v>15</v>
      </c>
      <c r="C54" s="234"/>
      <c r="D54" s="235"/>
      <c r="E54" s="227"/>
      <c r="F54" s="238"/>
      <c r="G54" s="239"/>
      <c r="H54" s="242" t="s">
        <v>14</v>
      </c>
      <c r="I54" s="239"/>
      <c r="J54" s="244"/>
      <c r="K54" s="227" t="s">
        <v>18</v>
      </c>
      <c r="L54" s="235"/>
      <c r="M54" s="24"/>
    </row>
    <row r="55" spans="2:13" ht="9" customHeight="1">
      <c r="B55" s="228"/>
      <c r="C55" s="228"/>
      <c r="D55" s="236"/>
      <c r="E55" s="228"/>
      <c r="F55" s="240"/>
      <c r="G55" s="241"/>
      <c r="H55" s="243"/>
      <c r="I55" s="241"/>
      <c r="J55" s="245"/>
      <c r="K55" s="228"/>
      <c r="L55" s="236"/>
      <c r="M55" s="24"/>
    </row>
    <row r="56" spans="2:13" ht="9" customHeight="1">
      <c r="B56" s="232">
        <v>16</v>
      </c>
      <c r="C56" s="234"/>
      <c r="D56" s="249"/>
      <c r="E56" s="232"/>
      <c r="F56" s="238"/>
      <c r="G56" s="239"/>
      <c r="H56" s="242" t="s">
        <v>14</v>
      </c>
      <c r="I56" s="239"/>
      <c r="J56" s="244"/>
      <c r="K56" s="227" t="s">
        <v>17</v>
      </c>
      <c r="L56" s="235"/>
      <c r="M56" s="24"/>
    </row>
    <row r="57" spans="2:13" ht="9" customHeight="1">
      <c r="B57" s="233"/>
      <c r="C57" s="250"/>
      <c r="D57" s="251"/>
      <c r="E57" s="233"/>
      <c r="F57" s="240"/>
      <c r="G57" s="241"/>
      <c r="H57" s="243"/>
      <c r="I57" s="241"/>
      <c r="J57" s="245"/>
      <c r="K57" s="228"/>
      <c r="L57" s="236"/>
      <c r="M57" s="24"/>
    </row>
    <row r="58" spans="2:13" ht="9" customHeight="1"/>
    <row r="59" spans="2:13" ht="9" customHeight="1"/>
  </sheetData>
  <mergeCells count="207">
    <mergeCell ref="K54:L55"/>
    <mergeCell ref="B56:B57"/>
    <mergeCell ref="C56:D57"/>
    <mergeCell ref="E56:E57"/>
    <mergeCell ref="F56:G57"/>
    <mergeCell ref="H56:H57"/>
    <mergeCell ref="I56:J57"/>
    <mergeCell ref="K56:L57"/>
    <mergeCell ref="B54:B55"/>
    <mergeCell ref="C54:D55"/>
    <mergeCell ref="E54:E55"/>
    <mergeCell ref="F54:G55"/>
    <mergeCell ref="H54:H55"/>
    <mergeCell ref="I54:J55"/>
    <mergeCell ref="K50:L51"/>
    <mergeCell ref="B52:B53"/>
    <mergeCell ref="C52:D53"/>
    <mergeCell ref="E52:E53"/>
    <mergeCell ref="F52:G53"/>
    <mergeCell ref="H52:H53"/>
    <mergeCell ref="I52:J53"/>
    <mergeCell ref="K52:L53"/>
    <mergeCell ref="B50:B51"/>
    <mergeCell ref="C50:D51"/>
    <mergeCell ref="E50:E51"/>
    <mergeCell ref="F50:G51"/>
    <mergeCell ref="H50:H51"/>
    <mergeCell ref="I50:J51"/>
    <mergeCell ref="K46:L47"/>
    <mergeCell ref="B48:B49"/>
    <mergeCell ref="C48:D49"/>
    <mergeCell ref="E48:E49"/>
    <mergeCell ref="F48:G49"/>
    <mergeCell ref="H48:H49"/>
    <mergeCell ref="I48:J49"/>
    <mergeCell ref="K48:L49"/>
    <mergeCell ref="B46:B47"/>
    <mergeCell ref="C46:D47"/>
    <mergeCell ref="E46:E47"/>
    <mergeCell ref="F46:G47"/>
    <mergeCell ref="H46:H47"/>
    <mergeCell ref="I46:J47"/>
    <mergeCell ref="K42:L43"/>
    <mergeCell ref="N42:X43"/>
    <mergeCell ref="B44:B45"/>
    <mergeCell ref="C44:D45"/>
    <mergeCell ref="E44:E45"/>
    <mergeCell ref="F44:G45"/>
    <mergeCell ref="H44:H45"/>
    <mergeCell ref="I44:J45"/>
    <mergeCell ref="K44:L45"/>
    <mergeCell ref="B42:B43"/>
    <mergeCell ref="C42:D43"/>
    <mergeCell ref="E42:E43"/>
    <mergeCell ref="F42:G43"/>
    <mergeCell ref="H42:H43"/>
    <mergeCell ref="I42:J43"/>
    <mergeCell ref="K40:L41"/>
    <mergeCell ref="N40:N41"/>
    <mergeCell ref="O40:P41"/>
    <mergeCell ref="Q40:Q41"/>
    <mergeCell ref="R40:V41"/>
    <mergeCell ref="W40:X41"/>
    <mergeCell ref="B40:B41"/>
    <mergeCell ref="C40:D41"/>
    <mergeCell ref="E40:E41"/>
    <mergeCell ref="F40:G41"/>
    <mergeCell ref="H40:H41"/>
    <mergeCell ref="I40:J41"/>
    <mergeCell ref="K38:L39"/>
    <mergeCell ref="N38:N39"/>
    <mergeCell ref="O38:P39"/>
    <mergeCell ref="Q38:Q39"/>
    <mergeCell ref="R38:V39"/>
    <mergeCell ref="W38:X39"/>
    <mergeCell ref="B38:B39"/>
    <mergeCell ref="C38:D39"/>
    <mergeCell ref="E38:E39"/>
    <mergeCell ref="F38:G39"/>
    <mergeCell ref="H38:H39"/>
    <mergeCell ref="I38:J39"/>
    <mergeCell ref="O36:P37"/>
    <mergeCell ref="Q36:Q37"/>
    <mergeCell ref="R36:S37"/>
    <mergeCell ref="T36:T37"/>
    <mergeCell ref="U36:V37"/>
    <mergeCell ref="W36:X37"/>
    <mergeCell ref="U34:V35"/>
    <mergeCell ref="W34:X35"/>
    <mergeCell ref="B36:B37"/>
    <mergeCell ref="C36:D37"/>
    <mergeCell ref="E36:E37"/>
    <mergeCell ref="F36:G37"/>
    <mergeCell ref="H36:H37"/>
    <mergeCell ref="I36:J37"/>
    <mergeCell ref="K36:L37"/>
    <mergeCell ref="N36:N37"/>
    <mergeCell ref="K34:L35"/>
    <mergeCell ref="N34:N35"/>
    <mergeCell ref="O34:P35"/>
    <mergeCell ref="Q34:Q35"/>
    <mergeCell ref="R34:S35"/>
    <mergeCell ref="T34:T35"/>
    <mergeCell ref="B34:B35"/>
    <mergeCell ref="C34:D35"/>
    <mergeCell ref="E34:E35"/>
    <mergeCell ref="F34:G35"/>
    <mergeCell ref="H34:H35"/>
    <mergeCell ref="I34:J35"/>
    <mergeCell ref="O32:P33"/>
    <mergeCell ref="Q32:Q33"/>
    <mergeCell ref="R32:S33"/>
    <mergeCell ref="T32:T33"/>
    <mergeCell ref="U32:V33"/>
    <mergeCell ref="W32:X33"/>
    <mergeCell ref="U30:V31"/>
    <mergeCell ref="W30:X31"/>
    <mergeCell ref="B32:B33"/>
    <mergeCell ref="C32:D33"/>
    <mergeCell ref="E32:E33"/>
    <mergeCell ref="F32:G33"/>
    <mergeCell ref="H32:H33"/>
    <mergeCell ref="I32:J33"/>
    <mergeCell ref="K32:L33"/>
    <mergeCell ref="N32:N33"/>
    <mergeCell ref="K30:L31"/>
    <mergeCell ref="N30:N31"/>
    <mergeCell ref="O30:P31"/>
    <mergeCell ref="Q30:Q31"/>
    <mergeCell ref="R30:S31"/>
    <mergeCell ref="T30:T31"/>
    <mergeCell ref="B30:B31"/>
    <mergeCell ref="C30:D31"/>
    <mergeCell ref="E30:E31"/>
    <mergeCell ref="F30:G31"/>
    <mergeCell ref="H30:H31"/>
    <mergeCell ref="I30:J31"/>
    <mergeCell ref="O28:P29"/>
    <mergeCell ref="Q28:Q29"/>
    <mergeCell ref="R28:S29"/>
    <mergeCell ref="T28:T29"/>
    <mergeCell ref="U28:V29"/>
    <mergeCell ref="W28:X29"/>
    <mergeCell ref="U26:V27"/>
    <mergeCell ref="W26:X27"/>
    <mergeCell ref="B28:B29"/>
    <mergeCell ref="C28:D29"/>
    <mergeCell ref="E28:E29"/>
    <mergeCell ref="F28:G29"/>
    <mergeCell ref="H28:H29"/>
    <mergeCell ref="I28:J29"/>
    <mergeCell ref="K28:L29"/>
    <mergeCell ref="N28:N29"/>
    <mergeCell ref="K26:L27"/>
    <mergeCell ref="N26:N27"/>
    <mergeCell ref="O26:P27"/>
    <mergeCell ref="Q26:Q27"/>
    <mergeCell ref="R26:S27"/>
    <mergeCell ref="T26:T27"/>
    <mergeCell ref="O24:P25"/>
    <mergeCell ref="Q24:Q25"/>
    <mergeCell ref="R24:V25"/>
    <mergeCell ref="W24:X25"/>
    <mergeCell ref="B26:B27"/>
    <mergeCell ref="C26:D27"/>
    <mergeCell ref="E26:E27"/>
    <mergeCell ref="F26:G27"/>
    <mergeCell ref="H26:H27"/>
    <mergeCell ref="I26:J27"/>
    <mergeCell ref="B24:B25"/>
    <mergeCell ref="C24:D25"/>
    <mergeCell ref="E24:E25"/>
    <mergeCell ref="F24:J25"/>
    <mergeCell ref="K24:L25"/>
    <mergeCell ref="N24:N25"/>
    <mergeCell ref="N22:N23"/>
    <mergeCell ref="O22:P23"/>
    <mergeCell ref="Q22:Q23"/>
    <mergeCell ref="R22:V23"/>
    <mergeCell ref="W22:W23"/>
    <mergeCell ref="X22:X23"/>
    <mergeCell ref="B22:B23"/>
    <mergeCell ref="C22:D23"/>
    <mergeCell ref="E22:E23"/>
    <mergeCell ref="F22:J23"/>
    <mergeCell ref="K22:K23"/>
    <mergeCell ref="L22:L23"/>
    <mergeCell ref="B15:L16"/>
    <mergeCell ref="N15:X16"/>
    <mergeCell ref="B17:L18"/>
    <mergeCell ref="N17:X18"/>
    <mergeCell ref="B19:L21"/>
    <mergeCell ref="N19:X21"/>
    <mergeCell ref="B10:D12"/>
    <mergeCell ref="E10:L12"/>
    <mergeCell ref="N10:P12"/>
    <mergeCell ref="Q10:X12"/>
    <mergeCell ref="B13:C14"/>
    <mergeCell ref="D13:L14"/>
    <mergeCell ref="N13:O14"/>
    <mergeCell ref="P13:X14"/>
    <mergeCell ref="V1:W2"/>
    <mergeCell ref="E2:G2"/>
    <mergeCell ref="H2:K2"/>
    <mergeCell ref="E4:O5"/>
    <mergeCell ref="E6:R7"/>
    <mergeCell ref="A9:L9"/>
  </mergeCells>
  <phoneticPr fontId="3"/>
  <pageMargins left="0.59055118110236227" right="0.39370078740157483" top="0.59055118110236227" bottom="0.78740157480314965" header="0.31496062992125984" footer="0.31496062992125984"/>
  <pageSetup paperSize="9" orientation="portrait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eamplateASheet"/>
  <dimension ref="A1:BP127"/>
  <sheetViews>
    <sheetView zoomScaleNormal="100" workbookViewId="0">
      <selection activeCell="G15" sqref="G15:G16"/>
    </sheetView>
  </sheetViews>
  <sheetFormatPr defaultColWidth="13" defaultRowHeight="13.2"/>
  <cols>
    <col min="1" max="107" width="3.6640625" style="42" customWidth="1"/>
    <col min="108" max="16384" width="13" style="42"/>
  </cols>
  <sheetData>
    <row r="1" spans="1:68" s="11" customFormat="1" ht="9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20"/>
      <c r="W1" s="27"/>
      <c r="X1" s="27"/>
      <c r="Y1" s="27"/>
      <c r="Z1" s="27"/>
      <c r="AA1" s="27"/>
      <c r="AB1" s="27"/>
      <c r="AC1" s="27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9"/>
      <c r="BO1" s="30"/>
      <c r="BP1" s="29"/>
    </row>
    <row r="2" spans="1:68" s="11" customFormat="1" ht="9" customHeight="1">
      <c r="B2" s="27"/>
      <c r="C2" s="27"/>
      <c r="D2" s="27"/>
      <c r="E2" s="221"/>
      <c r="F2" s="221"/>
      <c r="G2" s="221"/>
      <c r="H2" s="222"/>
      <c r="I2" s="221"/>
      <c r="J2" s="221"/>
      <c r="K2" s="221"/>
      <c r="L2" s="9"/>
      <c r="M2" s="9"/>
      <c r="N2" s="9"/>
      <c r="O2" s="27"/>
      <c r="P2" s="27"/>
      <c r="Q2" s="27"/>
      <c r="R2" s="27"/>
      <c r="S2" s="27"/>
      <c r="T2" s="27"/>
      <c r="U2" s="27"/>
      <c r="V2" s="220"/>
      <c r="W2" s="27"/>
      <c r="X2" s="27"/>
      <c r="Y2" s="27"/>
      <c r="Z2" s="27"/>
      <c r="AA2" s="27"/>
      <c r="AB2" s="27"/>
      <c r="AC2" s="27"/>
      <c r="AH2" s="29"/>
      <c r="AI2" s="31"/>
      <c r="AJ2" s="31"/>
      <c r="AK2" s="32"/>
      <c r="AL2" s="31"/>
      <c r="AM2" s="31"/>
      <c r="AN2" s="31"/>
      <c r="AO2" s="31"/>
      <c r="AP2" s="31"/>
      <c r="AQ2" s="31"/>
      <c r="AR2" s="31"/>
      <c r="AS2" s="32"/>
      <c r="AT2" s="33"/>
      <c r="AU2" s="32"/>
      <c r="AV2" s="32"/>
      <c r="AW2" s="32"/>
      <c r="AX2" s="31"/>
      <c r="AY2" s="31"/>
      <c r="AZ2" s="31"/>
      <c r="BA2" s="31"/>
      <c r="BB2" s="31"/>
      <c r="BC2" s="31"/>
      <c r="BD2" s="31"/>
      <c r="BE2" s="31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9"/>
    </row>
    <row r="3" spans="1:68" s="11" customFormat="1" ht="9" customHeight="1">
      <c r="B3" s="27"/>
      <c r="C3" s="27"/>
      <c r="D3" s="2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4"/>
      <c r="X3" s="34"/>
      <c r="Y3" s="34"/>
      <c r="Z3" s="27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8"/>
      <c r="BM3" s="29"/>
    </row>
    <row r="4" spans="1:68" s="11" customFormat="1" ht="9" customHeight="1">
      <c r="B4" s="27"/>
      <c r="C4" s="27"/>
      <c r="D4" s="27"/>
      <c r="E4" s="223" t="s">
        <v>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9"/>
      <c r="Q4" s="9"/>
      <c r="R4" s="9"/>
      <c r="S4" s="9"/>
      <c r="T4" s="9"/>
      <c r="U4" s="9"/>
      <c r="V4" s="9"/>
      <c r="W4" s="34"/>
      <c r="X4" s="34"/>
      <c r="Y4" s="34"/>
      <c r="Z4" s="27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8"/>
      <c r="BM4" s="29"/>
    </row>
    <row r="5" spans="1:68" s="11" customFormat="1" ht="9" customHeight="1">
      <c r="B5" s="35"/>
      <c r="C5" s="35"/>
      <c r="D5" s="35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S5" s="36"/>
      <c r="T5" s="36"/>
      <c r="U5" s="36"/>
      <c r="V5" s="36"/>
      <c r="W5" s="34"/>
      <c r="X5" s="34"/>
      <c r="Y5" s="34"/>
      <c r="Z5" s="27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8"/>
      <c r="BM5" s="29"/>
    </row>
    <row r="6" spans="1:68" s="11" customFormat="1" ht="9" customHeight="1">
      <c r="B6" s="35"/>
      <c r="C6" s="35"/>
      <c r="D6" s="35"/>
      <c r="E6" s="224" t="s">
        <v>29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36"/>
      <c r="T6" s="36"/>
      <c r="U6" s="36"/>
      <c r="V6" s="36"/>
      <c r="W6" s="34"/>
      <c r="X6" s="34"/>
      <c r="Y6" s="34"/>
      <c r="Z6" s="35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8"/>
      <c r="BM6" s="29"/>
    </row>
    <row r="7" spans="1:68" s="11" customFormat="1" ht="9" customHeight="1">
      <c r="B7" s="35"/>
      <c r="C7" s="35"/>
      <c r="D7" s="35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36"/>
      <c r="T7" s="36"/>
      <c r="U7" s="36"/>
      <c r="V7" s="36"/>
      <c r="W7" s="37"/>
      <c r="X7" s="37"/>
      <c r="Y7" s="37"/>
      <c r="Z7" s="37"/>
      <c r="AA7" s="37"/>
      <c r="AB7" s="37"/>
      <c r="AC7" s="35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8"/>
      <c r="BP7" s="29"/>
    </row>
    <row r="8" spans="1:68" ht="9" customHeight="1">
      <c r="A8" s="38"/>
      <c r="B8" s="38"/>
      <c r="C8" s="39"/>
      <c r="D8" s="40"/>
      <c r="E8" s="40"/>
      <c r="F8" s="40"/>
      <c r="G8" s="41"/>
      <c r="H8" s="41"/>
      <c r="I8" s="40"/>
      <c r="J8" s="40"/>
      <c r="K8" s="40"/>
      <c r="L8" s="40"/>
      <c r="M8" s="41"/>
      <c r="N8" s="41"/>
      <c r="O8" s="40"/>
      <c r="P8" s="40"/>
      <c r="Q8" s="40"/>
      <c r="R8" s="40"/>
      <c r="S8" s="40"/>
      <c r="T8" s="40"/>
      <c r="U8" s="40"/>
      <c r="V8" s="40"/>
    </row>
    <row r="9" spans="1:68" ht="9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43"/>
      <c r="N9" s="43"/>
      <c r="O9" s="43"/>
      <c r="P9" s="43"/>
      <c r="Q9" s="43"/>
      <c r="R9" s="43"/>
      <c r="S9" s="44"/>
      <c r="T9" s="44"/>
      <c r="U9" s="44"/>
      <c r="V9" s="40"/>
    </row>
    <row r="10" spans="1:68" ht="9" customHeight="1">
      <c r="A10" s="204" t="s">
        <v>5</v>
      </c>
      <c r="B10" s="205"/>
      <c r="C10" s="205"/>
      <c r="D10" s="204" t="s">
        <v>30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45"/>
      <c r="U10" s="45"/>
      <c r="V10" s="45"/>
      <c r="W10" s="46"/>
    </row>
    <row r="11" spans="1:68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45"/>
      <c r="U11" s="45"/>
      <c r="V11" s="45"/>
      <c r="W11" s="46"/>
    </row>
    <row r="12" spans="1:68" ht="9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45"/>
      <c r="U12" s="45"/>
      <c r="V12" s="45"/>
      <c r="W12" s="46"/>
    </row>
    <row r="13" spans="1:68" ht="9" customHeight="1">
      <c r="A13" s="145" t="s">
        <v>72</v>
      </c>
      <c r="B13" s="157"/>
      <c r="C13" s="171"/>
      <c r="D13" s="145" t="str">
        <f>A15</f>
        <v>N.W.FC</v>
      </c>
      <c r="E13" s="157"/>
      <c r="F13" s="158"/>
      <c r="G13" s="157" t="str">
        <f>A17</f>
        <v>3FC</v>
      </c>
      <c r="H13" s="157"/>
      <c r="I13" s="158"/>
      <c r="J13" s="173" t="str">
        <f>A19</f>
        <v>5FC-W</v>
      </c>
      <c r="K13" s="157"/>
      <c r="L13" s="158"/>
      <c r="M13" s="173" t="str">
        <f>A21</f>
        <v>KSC</v>
      </c>
      <c r="N13" s="157"/>
      <c r="O13" s="158"/>
      <c r="P13" s="160" t="s">
        <v>65</v>
      </c>
      <c r="Q13" s="162" t="s">
        <v>66</v>
      </c>
      <c r="R13" s="162" t="s">
        <v>67</v>
      </c>
      <c r="S13" s="164" t="s">
        <v>68</v>
      </c>
      <c r="T13" s="166" t="s">
        <v>69</v>
      </c>
      <c r="U13" s="167"/>
      <c r="V13" s="46"/>
      <c r="W13" s="46"/>
      <c r="X13" s="170">
        <f>SUM(P15:P22)</f>
        <v>0</v>
      </c>
    </row>
    <row r="14" spans="1:68" ht="9" customHeight="1">
      <c r="A14" s="95"/>
      <c r="B14" s="106"/>
      <c r="C14" s="107"/>
      <c r="D14" s="95"/>
      <c r="E14" s="106"/>
      <c r="F14" s="172"/>
      <c r="G14" s="106"/>
      <c r="H14" s="106"/>
      <c r="I14" s="172"/>
      <c r="J14" s="105"/>
      <c r="K14" s="106"/>
      <c r="L14" s="172"/>
      <c r="M14" s="105"/>
      <c r="N14" s="106"/>
      <c r="O14" s="172"/>
      <c r="P14" s="161"/>
      <c r="Q14" s="163"/>
      <c r="R14" s="163"/>
      <c r="S14" s="165"/>
      <c r="T14" s="168"/>
      <c r="U14" s="169"/>
      <c r="V14" s="46"/>
      <c r="W14" s="46"/>
      <c r="X14" s="170"/>
    </row>
    <row r="15" spans="1:68" ht="9" customHeight="1">
      <c r="A15" s="154" t="s">
        <v>73</v>
      </c>
      <c r="B15" s="155"/>
      <c r="C15" s="156"/>
      <c r="D15" s="145"/>
      <c r="E15" s="157"/>
      <c r="F15" s="158"/>
      <c r="G15" s="152"/>
      <c r="H15" s="148" t="s">
        <v>14</v>
      </c>
      <c r="I15" s="150"/>
      <c r="J15" s="152"/>
      <c r="K15" s="148" t="s">
        <v>14</v>
      </c>
      <c r="L15" s="150"/>
      <c r="M15" s="152"/>
      <c r="N15" s="148" t="s">
        <v>14</v>
      </c>
      <c r="O15" s="150"/>
      <c r="P15" s="153">
        <f>IF(OR(G15="", I15=""), 0, POWER(2, SIGN(G15-I15)+1)-1) + IF(OR(J15="", L15=""), 0, POWER(2, SIGN(J15-L15)+1)-1) + IF(OR(M15="", O15=""), 0, POWER(2, SIGN(M15-O15)+1)-1)</f>
        <v>0</v>
      </c>
      <c r="Q15" s="141">
        <f>SUM(G15,J15,M15)</f>
        <v>0</v>
      </c>
      <c r="R15" s="142">
        <f>SUM(I15,L15,O15)</f>
        <v>0</v>
      </c>
      <c r="S15" s="143">
        <f>Q15-R15</f>
        <v>0</v>
      </c>
      <c r="T15" s="145" t="str">
        <f>IF(X13&gt;0,RANK(X15,X15:X22), "")</f>
        <v/>
      </c>
      <c r="U15" s="146"/>
      <c r="V15" s="97" t="str">
        <f>IF(OR(G15&lt;&gt;F17,I15&lt;&gt;D17),"×","")</f>
        <v/>
      </c>
      <c r="W15" s="99" t="str">
        <f>IF(OR(J15&lt;&gt;F19,L15&lt;&gt;D19),"×","")</f>
        <v/>
      </c>
      <c r="X15" s="101">
        <f>P15*10000+S15*100+Q15</f>
        <v>0</v>
      </c>
    </row>
    <row r="16" spans="1:68" ht="9" customHeight="1">
      <c r="A16" s="128"/>
      <c r="B16" s="129"/>
      <c r="C16" s="130"/>
      <c r="D16" s="147"/>
      <c r="E16" s="83"/>
      <c r="F16" s="84"/>
      <c r="G16" s="86"/>
      <c r="H16" s="88"/>
      <c r="I16" s="140"/>
      <c r="J16" s="159"/>
      <c r="K16" s="149"/>
      <c r="L16" s="151"/>
      <c r="M16" s="86"/>
      <c r="N16" s="88"/>
      <c r="O16" s="140"/>
      <c r="P16" s="92"/>
      <c r="Q16" s="135"/>
      <c r="R16" s="137"/>
      <c r="S16" s="144"/>
      <c r="T16" s="147"/>
      <c r="U16" s="127"/>
      <c r="V16" s="98"/>
      <c r="W16" s="100"/>
      <c r="X16" s="101"/>
    </row>
    <row r="17" spans="1:24" ht="9" customHeight="1">
      <c r="A17" s="115" t="s">
        <v>74</v>
      </c>
      <c r="B17" s="116"/>
      <c r="C17" s="117"/>
      <c r="D17" s="121" t="str">
        <f>IF(I15="","",I15)</f>
        <v/>
      </c>
      <c r="E17" s="87" t="s">
        <v>70</v>
      </c>
      <c r="F17" s="102" t="str">
        <f>IF(G15="","",G15)</f>
        <v/>
      </c>
      <c r="G17" s="79"/>
      <c r="H17" s="80"/>
      <c r="I17" s="81"/>
      <c r="J17" s="85"/>
      <c r="K17" s="87" t="s">
        <v>71</v>
      </c>
      <c r="L17" s="139"/>
      <c r="M17" s="85"/>
      <c r="N17" s="87" t="s">
        <v>71</v>
      </c>
      <c r="O17" s="89"/>
      <c r="P17" s="91">
        <f>IF(OR(D17="", F17=""), 0, POWER(2, SIGN(D17-F17)+1)-1) + IF(OR(J17="", L17=""), 0, POWER(2, SIGN(J17-L17)+1)-1) + IF(OR(M17="", O17=""), 0, POWER(2, SIGN(M17-O17)+1)-1)</f>
        <v>0</v>
      </c>
      <c r="Q17" s="134">
        <f>SUM(D17,J17,M17)</f>
        <v>0</v>
      </c>
      <c r="R17" s="136">
        <f>SUM(F17,L17,O17)</f>
        <v>0</v>
      </c>
      <c r="S17" s="113">
        <f>Q17-R17</f>
        <v>0</v>
      </c>
      <c r="T17" s="93" t="str">
        <f>IF(X13&gt;0,RANK(X17,X15:X22), "")</f>
        <v/>
      </c>
      <c r="U17" s="94"/>
      <c r="V17" s="97" t="str">
        <f>IF(OR(G15&lt;&gt;F17,I15&lt;&gt;D17),"×","")</f>
        <v/>
      </c>
      <c r="W17" s="99" t="str">
        <f>IF(OR(M17&lt;&gt;I21,O17&lt;&gt;G21),"×","")</f>
        <v/>
      </c>
      <c r="X17" s="101">
        <f>P17*10000+S17*100+Q17</f>
        <v>0</v>
      </c>
    </row>
    <row r="18" spans="1:24" ht="9" customHeight="1">
      <c r="A18" s="128"/>
      <c r="B18" s="129"/>
      <c r="C18" s="130"/>
      <c r="D18" s="131"/>
      <c r="E18" s="88"/>
      <c r="F18" s="132"/>
      <c r="G18" s="82"/>
      <c r="H18" s="83"/>
      <c r="I18" s="84"/>
      <c r="J18" s="86"/>
      <c r="K18" s="88"/>
      <c r="L18" s="140"/>
      <c r="M18" s="86"/>
      <c r="N18" s="88"/>
      <c r="O18" s="90"/>
      <c r="P18" s="92"/>
      <c r="Q18" s="135"/>
      <c r="R18" s="137"/>
      <c r="S18" s="138"/>
      <c r="T18" s="126"/>
      <c r="U18" s="127"/>
      <c r="V18" s="98"/>
      <c r="W18" s="100"/>
      <c r="X18" s="101"/>
    </row>
    <row r="19" spans="1:24" ht="9" customHeight="1">
      <c r="A19" s="115" t="s">
        <v>75</v>
      </c>
      <c r="B19" s="116"/>
      <c r="C19" s="117"/>
      <c r="D19" s="121" t="str">
        <f>IF(L15="","",L15)</f>
        <v/>
      </c>
      <c r="E19" s="87" t="s">
        <v>71</v>
      </c>
      <c r="F19" s="102" t="str">
        <f>IF(J15="","",J15)</f>
        <v/>
      </c>
      <c r="G19" s="124" t="str">
        <f>IF(L17="","",L17)</f>
        <v/>
      </c>
      <c r="H19" s="87" t="s">
        <v>71</v>
      </c>
      <c r="I19" s="102" t="str">
        <f>IF(J17="","",J17)</f>
        <v/>
      </c>
      <c r="J19" s="79"/>
      <c r="K19" s="80"/>
      <c r="L19" s="81"/>
      <c r="M19" s="85"/>
      <c r="N19" s="87" t="s">
        <v>71</v>
      </c>
      <c r="O19" s="89"/>
      <c r="P19" s="91">
        <f>IF(OR(D19="", F19=""), 0, POWER(2, SIGN(D19-F19)+1)-1) + IF(OR(G19="", I19=""), 0, POWER(2, SIGN(G19-I19)+1)-1) + IF(OR(M19="", O19=""), 0, POWER(2, SIGN(M19-O19)+1)-1)</f>
        <v>0</v>
      </c>
      <c r="Q19" s="134">
        <f>SUM(D19,G19,M19)</f>
        <v>0</v>
      </c>
      <c r="R19" s="136">
        <f>SUM(F19,I19,O19)</f>
        <v>0</v>
      </c>
      <c r="S19" s="113">
        <f>Q19-R19</f>
        <v>0</v>
      </c>
      <c r="T19" s="93" t="str">
        <f>IF(X13&gt;0,RANK(X19,X15:X22), "")</f>
        <v/>
      </c>
      <c r="U19" s="94"/>
      <c r="V19" s="97" t="str">
        <f>IF(OR(J15&lt;&gt;F19,L15&lt;&gt;D19),"×","")</f>
        <v/>
      </c>
      <c r="W19" s="99" t="str">
        <f>IF(OR(M19&lt;&gt;L21,O19&lt;&gt;J21),"×","")</f>
        <v/>
      </c>
      <c r="X19" s="101">
        <f>P19*10000+S19*100+Q19</f>
        <v>0</v>
      </c>
    </row>
    <row r="20" spans="1:24" ht="9" customHeight="1">
      <c r="A20" s="128"/>
      <c r="B20" s="129"/>
      <c r="C20" s="130"/>
      <c r="D20" s="131"/>
      <c r="E20" s="88"/>
      <c r="F20" s="132"/>
      <c r="G20" s="133"/>
      <c r="H20" s="88"/>
      <c r="I20" s="132"/>
      <c r="J20" s="82"/>
      <c r="K20" s="83"/>
      <c r="L20" s="84"/>
      <c r="M20" s="86"/>
      <c r="N20" s="88"/>
      <c r="O20" s="90"/>
      <c r="P20" s="92"/>
      <c r="Q20" s="135"/>
      <c r="R20" s="137"/>
      <c r="S20" s="138"/>
      <c r="T20" s="126"/>
      <c r="U20" s="127"/>
      <c r="V20" s="98"/>
      <c r="W20" s="100"/>
      <c r="X20" s="101"/>
    </row>
    <row r="21" spans="1:24" ht="9" customHeight="1">
      <c r="A21" s="115" t="s">
        <v>76</v>
      </c>
      <c r="B21" s="116"/>
      <c r="C21" s="117"/>
      <c r="D21" s="121" t="str">
        <f>IF(O15="","",O15)</f>
        <v/>
      </c>
      <c r="E21" s="87" t="s">
        <v>71</v>
      </c>
      <c r="F21" s="102" t="str">
        <f>IF(M15="","",M15)</f>
        <v/>
      </c>
      <c r="G21" s="124" t="str">
        <f>IF(O17="","",O17)</f>
        <v/>
      </c>
      <c r="H21" s="87" t="s">
        <v>71</v>
      </c>
      <c r="I21" s="102" t="str">
        <f>IF(M17="","",M17)</f>
        <v/>
      </c>
      <c r="J21" s="124" t="str">
        <f>IF(O19="","",O19)</f>
        <v/>
      </c>
      <c r="K21" s="87" t="s">
        <v>71</v>
      </c>
      <c r="L21" s="102" t="str">
        <f>IF(M19="","",M19)</f>
        <v/>
      </c>
      <c r="M21" s="79"/>
      <c r="N21" s="80"/>
      <c r="O21" s="104"/>
      <c r="P21" s="91">
        <f>IF(OR(D21="", F21=""), 0, POWER(2, SIGN(D21-F21)+1)-1) + IF(OR(G21="", I21=""), 0, POWER(2, SIGN(G21-I21)+1)-1) + IF(OR(J21="", L21=""), 0, POWER(2, SIGN(J21-L21)+1)-1)</f>
        <v>0</v>
      </c>
      <c r="Q21" s="109">
        <f>SUM(D21,G21,J21)</f>
        <v>0</v>
      </c>
      <c r="R21" s="111">
        <f>SUM(F21,I21,L21)</f>
        <v>0</v>
      </c>
      <c r="S21" s="113">
        <f>Q21-R21</f>
        <v>0</v>
      </c>
      <c r="T21" s="93" t="str">
        <f>IF(X13&gt;0,RANK(X21,X15:X22), "")</f>
        <v/>
      </c>
      <c r="U21" s="94"/>
      <c r="V21" s="97" t="str">
        <f>IF(OR(M17&lt;&gt;I21,O17&lt;&gt;G21),"×","")</f>
        <v/>
      </c>
      <c r="W21" s="99" t="str">
        <f>IF(OR(M19&lt;&gt;L21,O19&lt;&gt;J21),"×","")</f>
        <v/>
      </c>
      <c r="X21" s="101">
        <f>P21*10000+S21*100+Q21</f>
        <v>0</v>
      </c>
    </row>
    <row r="22" spans="1:24" ht="9" customHeight="1">
      <c r="A22" s="118"/>
      <c r="B22" s="119"/>
      <c r="C22" s="120"/>
      <c r="D22" s="122"/>
      <c r="E22" s="123"/>
      <c r="F22" s="103"/>
      <c r="G22" s="125"/>
      <c r="H22" s="123"/>
      <c r="I22" s="103"/>
      <c r="J22" s="125"/>
      <c r="K22" s="123"/>
      <c r="L22" s="103"/>
      <c r="M22" s="105"/>
      <c r="N22" s="106"/>
      <c r="O22" s="107"/>
      <c r="P22" s="108"/>
      <c r="Q22" s="110"/>
      <c r="R22" s="112"/>
      <c r="S22" s="114"/>
      <c r="T22" s="95"/>
      <c r="U22" s="96"/>
      <c r="V22" s="98"/>
      <c r="W22" s="100"/>
      <c r="X22" s="101"/>
    </row>
    <row r="23" spans="1:24" ht="9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7"/>
      <c r="N23" s="47"/>
      <c r="O23" s="47"/>
      <c r="P23" s="47"/>
      <c r="Q23" s="47"/>
      <c r="R23" s="48"/>
      <c r="S23" s="19"/>
      <c r="T23" s="19"/>
      <c r="U23" s="19"/>
      <c r="V23" s="50"/>
      <c r="W23" s="50"/>
      <c r="X23" s="51"/>
    </row>
    <row r="24" spans="1:24" ht="9" customHeight="1">
      <c r="A24" s="145" t="s">
        <v>77</v>
      </c>
      <c r="B24" s="157"/>
      <c r="C24" s="171"/>
      <c r="D24" s="145" t="str">
        <f>A26</f>
        <v>SCUDETTO</v>
      </c>
      <c r="E24" s="157"/>
      <c r="F24" s="158"/>
      <c r="G24" s="157" t="str">
        <f>A28</f>
        <v>F.C.KOMA6</v>
      </c>
      <c r="H24" s="157"/>
      <c r="I24" s="158"/>
      <c r="J24" s="173" t="str">
        <f>A30</f>
        <v>５FC-G</v>
      </c>
      <c r="K24" s="157"/>
      <c r="L24" s="158"/>
      <c r="M24" s="173" t="str">
        <f>A32</f>
        <v>1FC</v>
      </c>
      <c r="N24" s="157"/>
      <c r="O24" s="158"/>
      <c r="P24" s="160" t="s">
        <v>65</v>
      </c>
      <c r="Q24" s="162" t="s">
        <v>66</v>
      </c>
      <c r="R24" s="162" t="s">
        <v>67</v>
      </c>
      <c r="S24" s="164" t="s">
        <v>68</v>
      </c>
      <c r="T24" s="166" t="s">
        <v>69</v>
      </c>
      <c r="U24" s="167"/>
      <c r="V24" s="46"/>
      <c r="W24" s="46"/>
      <c r="X24" s="170">
        <f>SUM(P26:P33)</f>
        <v>0</v>
      </c>
    </row>
    <row r="25" spans="1:24" ht="9" customHeight="1">
      <c r="A25" s="95"/>
      <c r="B25" s="106"/>
      <c r="C25" s="107"/>
      <c r="D25" s="95"/>
      <c r="E25" s="106"/>
      <c r="F25" s="172"/>
      <c r="G25" s="106"/>
      <c r="H25" s="106"/>
      <c r="I25" s="172"/>
      <c r="J25" s="105"/>
      <c r="K25" s="106"/>
      <c r="L25" s="172"/>
      <c r="M25" s="105"/>
      <c r="N25" s="106"/>
      <c r="O25" s="172"/>
      <c r="P25" s="161"/>
      <c r="Q25" s="163"/>
      <c r="R25" s="163"/>
      <c r="S25" s="165"/>
      <c r="T25" s="168"/>
      <c r="U25" s="169"/>
      <c r="V25" s="46"/>
      <c r="W25" s="46"/>
      <c r="X25" s="170"/>
    </row>
    <row r="26" spans="1:24" ht="9" customHeight="1">
      <c r="A26" s="154" t="s">
        <v>78</v>
      </c>
      <c r="B26" s="155"/>
      <c r="C26" s="156"/>
      <c r="D26" s="145"/>
      <c r="E26" s="157"/>
      <c r="F26" s="158"/>
      <c r="G26" s="152"/>
      <c r="H26" s="148" t="s">
        <v>71</v>
      </c>
      <c r="I26" s="150"/>
      <c r="J26" s="152"/>
      <c r="K26" s="148" t="s">
        <v>71</v>
      </c>
      <c r="L26" s="150"/>
      <c r="M26" s="152"/>
      <c r="N26" s="148" t="s">
        <v>71</v>
      </c>
      <c r="O26" s="150"/>
      <c r="P26" s="153">
        <f>IF(OR(G26="", I26=""), 0, POWER(2, SIGN(G26-I26)+1)-1) + IF(OR(J26="", L26=""), 0, POWER(2, SIGN(J26-L26)+1)-1) + IF(OR(M26="", O26=""), 0, POWER(2, SIGN(M26-O26)+1)-1)</f>
        <v>0</v>
      </c>
      <c r="Q26" s="141">
        <f>SUM(G26,J26,M26)</f>
        <v>0</v>
      </c>
      <c r="R26" s="142">
        <f>SUM(I26,L26,O26)</f>
        <v>0</v>
      </c>
      <c r="S26" s="143">
        <f>Q26-R26</f>
        <v>0</v>
      </c>
      <c r="T26" s="145" t="str">
        <f>IF(X24&gt;0,RANK(X26,X26:X33), "")</f>
        <v/>
      </c>
      <c r="U26" s="146"/>
      <c r="V26" s="97" t="str">
        <f>IF(OR(G26&lt;&gt;F28,I26&lt;&gt;D28),"×","")</f>
        <v/>
      </c>
      <c r="W26" s="99" t="str">
        <f>IF(OR(J26&lt;&gt;F30,L26&lt;&gt;D30),"×","")</f>
        <v/>
      </c>
      <c r="X26" s="101">
        <f>P26*10000+S26*100+Q26</f>
        <v>0</v>
      </c>
    </row>
    <row r="27" spans="1:24" ht="9" customHeight="1">
      <c r="A27" s="128"/>
      <c r="B27" s="129"/>
      <c r="C27" s="130"/>
      <c r="D27" s="147"/>
      <c r="E27" s="83"/>
      <c r="F27" s="84"/>
      <c r="G27" s="86"/>
      <c r="H27" s="88"/>
      <c r="I27" s="140"/>
      <c r="J27" s="159"/>
      <c r="K27" s="149"/>
      <c r="L27" s="151"/>
      <c r="M27" s="86"/>
      <c r="N27" s="88"/>
      <c r="O27" s="140"/>
      <c r="P27" s="92"/>
      <c r="Q27" s="135"/>
      <c r="R27" s="137"/>
      <c r="S27" s="144"/>
      <c r="T27" s="147"/>
      <c r="U27" s="127"/>
      <c r="V27" s="98"/>
      <c r="W27" s="100"/>
      <c r="X27" s="101"/>
    </row>
    <row r="28" spans="1:24" ht="9" customHeight="1">
      <c r="A28" s="115" t="s">
        <v>79</v>
      </c>
      <c r="B28" s="116"/>
      <c r="C28" s="117"/>
      <c r="D28" s="121" t="str">
        <f>IF(I26="","",I26)</f>
        <v/>
      </c>
      <c r="E28" s="87" t="s">
        <v>71</v>
      </c>
      <c r="F28" s="102" t="str">
        <f>IF(G26="","",G26)</f>
        <v/>
      </c>
      <c r="G28" s="79"/>
      <c r="H28" s="80"/>
      <c r="I28" s="81"/>
      <c r="J28" s="85"/>
      <c r="K28" s="87" t="s">
        <v>71</v>
      </c>
      <c r="L28" s="139"/>
      <c r="M28" s="85"/>
      <c r="N28" s="87" t="s">
        <v>71</v>
      </c>
      <c r="O28" s="89"/>
      <c r="P28" s="91">
        <f>IF(OR(D28="", F28=""), 0, POWER(2, SIGN(D28-F28)+1)-1) + IF(OR(J28="", L28=""), 0, POWER(2, SIGN(J28-L28)+1)-1) + IF(OR(M28="", O28=""), 0, POWER(2, SIGN(M28-O28)+1)-1)</f>
        <v>0</v>
      </c>
      <c r="Q28" s="134">
        <f>SUM(D28,J28,M28)</f>
        <v>0</v>
      </c>
      <c r="R28" s="136">
        <f>SUM(F28,L28,O28)</f>
        <v>0</v>
      </c>
      <c r="S28" s="113">
        <f>Q28-R28</f>
        <v>0</v>
      </c>
      <c r="T28" s="93" t="str">
        <f>IF(X24&gt;0,RANK(X28,X26:X33), "")</f>
        <v/>
      </c>
      <c r="U28" s="94"/>
      <c r="V28" s="97" t="str">
        <f>IF(OR(G26&lt;&gt;F28,I26&lt;&gt;D28),"×","")</f>
        <v/>
      </c>
      <c r="W28" s="99" t="str">
        <f>IF(OR(M28&lt;&gt;I32,O28&lt;&gt;G32),"×","")</f>
        <v/>
      </c>
      <c r="X28" s="101">
        <f>P28*10000+S28*100+Q28</f>
        <v>0</v>
      </c>
    </row>
    <row r="29" spans="1:24" ht="9" customHeight="1">
      <c r="A29" s="128"/>
      <c r="B29" s="129"/>
      <c r="C29" s="130"/>
      <c r="D29" s="131"/>
      <c r="E29" s="88"/>
      <c r="F29" s="132"/>
      <c r="G29" s="82"/>
      <c r="H29" s="83"/>
      <c r="I29" s="84"/>
      <c r="J29" s="86"/>
      <c r="K29" s="88"/>
      <c r="L29" s="140"/>
      <c r="M29" s="86"/>
      <c r="N29" s="88"/>
      <c r="O29" s="90"/>
      <c r="P29" s="92"/>
      <c r="Q29" s="135"/>
      <c r="R29" s="137"/>
      <c r="S29" s="138"/>
      <c r="T29" s="126"/>
      <c r="U29" s="127"/>
      <c r="V29" s="98"/>
      <c r="W29" s="100"/>
      <c r="X29" s="101"/>
    </row>
    <row r="30" spans="1:24" ht="9" customHeight="1">
      <c r="A30" s="115" t="s">
        <v>80</v>
      </c>
      <c r="B30" s="116"/>
      <c r="C30" s="117"/>
      <c r="D30" s="121" t="str">
        <f>IF(L26="","",L26)</f>
        <v/>
      </c>
      <c r="E30" s="87" t="s">
        <v>71</v>
      </c>
      <c r="F30" s="102" t="str">
        <f>IF(J26="","",J26)</f>
        <v/>
      </c>
      <c r="G30" s="124" t="str">
        <f>IF(L28="","",L28)</f>
        <v/>
      </c>
      <c r="H30" s="87" t="s">
        <v>71</v>
      </c>
      <c r="I30" s="102" t="str">
        <f>IF(J28="","",J28)</f>
        <v/>
      </c>
      <c r="J30" s="79"/>
      <c r="K30" s="80"/>
      <c r="L30" s="81"/>
      <c r="M30" s="85"/>
      <c r="N30" s="87" t="s">
        <v>71</v>
      </c>
      <c r="O30" s="89"/>
      <c r="P30" s="91">
        <f>IF(OR(D30="", F30=""), 0, POWER(2, SIGN(D30-F30)+1)-1) + IF(OR(G30="", I30=""), 0, POWER(2, SIGN(G30-I30)+1)-1) + IF(OR(M30="", O30=""), 0, POWER(2, SIGN(M30-O30)+1)-1)</f>
        <v>0</v>
      </c>
      <c r="Q30" s="134">
        <f>SUM(D30,G30,M30)</f>
        <v>0</v>
      </c>
      <c r="R30" s="136">
        <f>SUM(F30,I30,O30)</f>
        <v>0</v>
      </c>
      <c r="S30" s="113">
        <f>Q30-R30</f>
        <v>0</v>
      </c>
      <c r="T30" s="93" t="str">
        <f>IF(X24&gt;0,RANK(X30,X26:X33), "")</f>
        <v/>
      </c>
      <c r="U30" s="94"/>
      <c r="V30" s="97" t="str">
        <f>IF(OR(J26&lt;&gt;F30,L26&lt;&gt;D30),"×","")</f>
        <v/>
      </c>
      <c r="W30" s="99" t="str">
        <f>IF(OR(M30&lt;&gt;L32,O30&lt;&gt;J32),"×","")</f>
        <v/>
      </c>
      <c r="X30" s="101">
        <f>P30*10000+S30*100+Q30</f>
        <v>0</v>
      </c>
    </row>
    <row r="31" spans="1:24" ht="9" customHeight="1">
      <c r="A31" s="128"/>
      <c r="B31" s="129"/>
      <c r="C31" s="130"/>
      <c r="D31" s="131"/>
      <c r="E31" s="88"/>
      <c r="F31" s="132"/>
      <c r="G31" s="133"/>
      <c r="H31" s="88"/>
      <c r="I31" s="132"/>
      <c r="J31" s="82"/>
      <c r="K31" s="83"/>
      <c r="L31" s="84"/>
      <c r="M31" s="86"/>
      <c r="N31" s="88"/>
      <c r="O31" s="90"/>
      <c r="P31" s="92"/>
      <c r="Q31" s="135"/>
      <c r="R31" s="137"/>
      <c r="S31" s="138"/>
      <c r="T31" s="126"/>
      <c r="U31" s="127"/>
      <c r="V31" s="98"/>
      <c r="W31" s="100"/>
      <c r="X31" s="101"/>
    </row>
    <row r="32" spans="1:24" ht="9" customHeight="1">
      <c r="A32" s="115" t="s">
        <v>81</v>
      </c>
      <c r="B32" s="116"/>
      <c r="C32" s="117"/>
      <c r="D32" s="121" t="str">
        <f>IF(O26="","",O26)</f>
        <v/>
      </c>
      <c r="E32" s="87" t="s">
        <v>71</v>
      </c>
      <c r="F32" s="102" t="str">
        <f>IF(M26="","",M26)</f>
        <v/>
      </c>
      <c r="G32" s="124" t="str">
        <f>IF(O28="","",O28)</f>
        <v/>
      </c>
      <c r="H32" s="87" t="s">
        <v>71</v>
      </c>
      <c r="I32" s="102" t="str">
        <f>IF(M28="","",M28)</f>
        <v/>
      </c>
      <c r="J32" s="124" t="str">
        <f>IF(O30="","",O30)</f>
        <v/>
      </c>
      <c r="K32" s="87" t="s">
        <v>71</v>
      </c>
      <c r="L32" s="102" t="str">
        <f>IF(M30="","",M30)</f>
        <v/>
      </c>
      <c r="M32" s="79"/>
      <c r="N32" s="80"/>
      <c r="O32" s="104"/>
      <c r="P32" s="91">
        <f>IF(OR(D32="", F32=""), 0, POWER(2, SIGN(D32-F32)+1)-1) + IF(OR(G32="", I32=""), 0, POWER(2, SIGN(G32-I32)+1)-1) + IF(OR(J32="", L32=""), 0, POWER(2, SIGN(J32-L32)+1)-1)</f>
        <v>0</v>
      </c>
      <c r="Q32" s="109">
        <f>SUM(D32,G32,J32)</f>
        <v>0</v>
      </c>
      <c r="R32" s="111">
        <f>SUM(F32,I32,L32)</f>
        <v>0</v>
      </c>
      <c r="S32" s="113">
        <f>Q32-R32</f>
        <v>0</v>
      </c>
      <c r="T32" s="93" t="str">
        <f>IF(X24&gt;0,RANK(X32,X26:X33), "")</f>
        <v/>
      </c>
      <c r="U32" s="94"/>
      <c r="V32" s="97" t="str">
        <f>IF(OR(M28&lt;&gt;I32,O28&lt;&gt;G32),"×","")</f>
        <v/>
      </c>
      <c r="W32" s="99" t="str">
        <f>IF(OR(M30&lt;&gt;L32,O30&lt;&gt;J32),"×","")</f>
        <v/>
      </c>
      <c r="X32" s="101">
        <f>P32*10000+S32*100+Q32</f>
        <v>0</v>
      </c>
    </row>
    <row r="33" spans="1:56" ht="9" customHeight="1">
      <c r="A33" s="118"/>
      <c r="B33" s="119"/>
      <c r="C33" s="120"/>
      <c r="D33" s="122"/>
      <c r="E33" s="123"/>
      <c r="F33" s="103"/>
      <c r="G33" s="125"/>
      <c r="H33" s="123"/>
      <c r="I33" s="103"/>
      <c r="J33" s="125"/>
      <c r="K33" s="123"/>
      <c r="L33" s="103"/>
      <c r="M33" s="105"/>
      <c r="N33" s="106"/>
      <c r="O33" s="107"/>
      <c r="P33" s="108"/>
      <c r="Q33" s="110"/>
      <c r="R33" s="112"/>
      <c r="S33" s="114"/>
      <c r="T33" s="95"/>
      <c r="U33" s="96"/>
      <c r="V33" s="98"/>
      <c r="W33" s="100"/>
      <c r="X33" s="101"/>
    </row>
    <row r="34" spans="1:56" ht="9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7"/>
      <c r="N34" s="47"/>
      <c r="O34" s="47"/>
      <c r="P34" s="47"/>
      <c r="Q34" s="47"/>
      <c r="R34" s="48"/>
      <c r="S34" s="19"/>
      <c r="T34" s="19"/>
      <c r="U34" s="19"/>
      <c r="V34" s="50"/>
      <c r="W34" s="50"/>
      <c r="X34" s="51"/>
    </row>
    <row r="35" spans="1:56" ht="9" customHeight="1">
      <c r="A35" s="204" t="s">
        <v>31</v>
      </c>
      <c r="B35" s="205"/>
      <c r="C35" s="205"/>
      <c r="D35" s="226"/>
      <c r="E35" s="226"/>
      <c r="F35" s="226"/>
      <c r="G35" s="226"/>
      <c r="H35" s="226"/>
      <c r="I35" s="226"/>
      <c r="J35" s="226"/>
      <c r="K35" s="226"/>
      <c r="L35" s="226"/>
      <c r="M35" s="49"/>
      <c r="N35" s="49"/>
      <c r="O35" s="49"/>
      <c r="P35" s="49"/>
      <c r="Q35" s="46"/>
      <c r="R35" s="46"/>
      <c r="S35" s="46"/>
      <c r="T35" s="46"/>
      <c r="U35" s="46"/>
      <c r="V35" s="46"/>
      <c r="W35" s="26"/>
      <c r="X35" s="52"/>
      <c r="Y35" s="52"/>
    </row>
    <row r="36" spans="1:56" ht="9" customHeight="1">
      <c r="A36" s="205"/>
      <c r="B36" s="205"/>
      <c r="C36" s="205"/>
      <c r="D36" s="226"/>
      <c r="E36" s="226"/>
      <c r="F36" s="226"/>
      <c r="G36" s="226"/>
      <c r="H36" s="226"/>
      <c r="I36" s="226"/>
      <c r="J36" s="226"/>
      <c r="K36" s="226"/>
      <c r="L36" s="226"/>
      <c r="M36" s="49"/>
      <c r="N36" s="49"/>
      <c r="O36" s="49"/>
      <c r="P36" s="49"/>
      <c r="Q36" s="46"/>
      <c r="R36" s="46"/>
      <c r="S36" s="46"/>
      <c r="T36" s="46"/>
      <c r="U36" s="46"/>
      <c r="V36" s="46"/>
      <c r="W36" s="26"/>
      <c r="X36" s="52"/>
      <c r="Y36" s="52"/>
    </row>
    <row r="37" spans="1:56" ht="9" customHeight="1">
      <c r="A37" s="207"/>
      <c r="B37" s="208"/>
      <c r="C37" s="209"/>
      <c r="D37" s="183" t="s">
        <v>34</v>
      </c>
      <c r="E37" s="184"/>
      <c r="F37" s="184"/>
      <c r="G37" s="213" t="s">
        <v>35</v>
      </c>
      <c r="H37" s="184"/>
      <c r="I37" s="184"/>
      <c r="J37" s="213" t="s">
        <v>36</v>
      </c>
      <c r="K37" s="184"/>
      <c r="L37" s="184"/>
      <c r="M37" s="183" t="s">
        <v>37</v>
      </c>
      <c r="N37" s="184"/>
      <c r="O37" s="185"/>
    </row>
    <row r="38" spans="1:56" ht="9" customHeight="1">
      <c r="A38" s="210"/>
      <c r="B38" s="211"/>
      <c r="C38" s="212"/>
      <c r="D38" s="186"/>
      <c r="E38" s="187"/>
      <c r="F38" s="187"/>
      <c r="G38" s="187"/>
      <c r="H38" s="187"/>
      <c r="I38" s="187"/>
      <c r="J38" s="187"/>
      <c r="K38" s="187"/>
      <c r="L38" s="187"/>
      <c r="M38" s="186"/>
      <c r="N38" s="187"/>
      <c r="O38" s="188"/>
    </row>
    <row r="39" spans="1:56" ht="9" customHeight="1">
      <c r="A39" s="189" t="s">
        <v>38</v>
      </c>
      <c r="B39" s="190"/>
      <c r="C39" s="191"/>
      <c r="D39" s="195" t="s">
        <v>39</v>
      </c>
      <c r="E39" s="196"/>
      <c r="F39" s="196"/>
      <c r="G39" s="199" t="s">
        <v>40</v>
      </c>
      <c r="H39" s="196"/>
      <c r="I39" s="196"/>
      <c r="J39" s="199" t="s">
        <v>41</v>
      </c>
      <c r="K39" s="196"/>
      <c r="L39" s="196"/>
      <c r="M39" s="195" t="s">
        <v>42</v>
      </c>
      <c r="N39" s="196"/>
      <c r="O39" s="200"/>
    </row>
    <row r="40" spans="1:56" ht="9" customHeight="1">
      <c r="A40" s="192"/>
      <c r="B40" s="193"/>
      <c r="C40" s="194"/>
      <c r="D40" s="197"/>
      <c r="E40" s="198"/>
      <c r="F40" s="198"/>
      <c r="G40" s="198"/>
      <c r="H40" s="198"/>
      <c r="I40" s="198"/>
      <c r="J40" s="198"/>
      <c r="K40" s="198"/>
      <c r="L40" s="198"/>
      <c r="M40" s="197"/>
      <c r="N40" s="198"/>
      <c r="O40" s="201"/>
    </row>
    <row r="41" spans="1:56" ht="9" customHeight="1">
      <c r="A41" s="214" t="s">
        <v>43</v>
      </c>
      <c r="B41" s="193"/>
      <c r="C41" s="194"/>
      <c r="D41" s="215" t="s">
        <v>44</v>
      </c>
      <c r="E41" s="198"/>
      <c r="F41" s="198"/>
      <c r="G41" s="218" t="s">
        <v>45</v>
      </c>
      <c r="H41" s="198"/>
      <c r="I41" s="198"/>
      <c r="J41" s="218" t="s">
        <v>46</v>
      </c>
      <c r="K41" s="198"/>
      <c r="L41" s="198"/>
      <c r="M41" s="215" t="s">
        <v>47</v>
      </c>
      <c r="N41" s="198"/>
      <c r="O41" s="201"/>
    </row>
    <row r="42" spans="1:56" ht="9" customHeight="1">
      <c r="A42" s="210"/>
      <c r="B42" s="211"/>
      <c r="C42" s="212"/>
      <c r="D42" s="216"/>
      <c r="E42" s="217"/>
      <c r="F42" s="217"/>
      <c r="G42" s="217"/>
      <c r="H42" s="217"/>
      <c r="I42" s="217"/>
      <c r="J42" s="217"/>
      <c r="K42" s="217"/>
      <c r="L42" s="217"/>
      <c r="M42" s="216"/>
      <c r="N42" s="217"/>
      <c r="O42" s="219"/>
    </row>
    <row r="43" spans="1:56" s="55" customFormat="1" ht="9" customHeight="1">
      <c r="A43" s="57"/>
      <c r="B43" s="57"/>
      <c r="C43" s="58"/>
      <c r="D43" s="58"/>
      <c r="E43" s="58"/>
      <c r="F43" s="58"/>
      <c r="G43" s="59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</row>
    <row r="44" spans="1:56" ht="9" customHeight="1">
      <c r="A44" s="204" t="str">
        <f>A10</f>
        <v>U11：</v>
      </c>
      <c r="B44" s="205"/>
      <c r="C44" s="205"/>
      <c r="D44" s="204" t="s">
        <v>32</v>
      </c>
      <c r="E44" s="205"/>
      <c r="F44" s="205"/>
      <c r="G44" s="205"/>
      <c r="H44" s="205"/>
      <c r="I44" s="205"/>
      <c r="J44" s="205"/>
      <c r="K44" s="49"/>
      <c r="L44" s="49"/>
      <c r="M44" s="49"/>
      <c r="N44" s="49"/>
      <c r="O44" s="49"/>
      <c r="P44" s="49"/>
      <c r="Q44" s="46"/>
      <c r="R44" s="46"/>
      <c r="S44" s="46"/>
      <c r="T44" s="46"/>
      <c r="U44" s="46"/>
      <c r="V44" s="46"/>
      <c r="W44" s="26"/>
      <c r="X44" s="52"/>
      <c r="Y44" s="52"/>
    </row>
    <row r="45" spans="1:56" ht="9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49"/>
      <c r="L45" s="49"/>
      <c r="M45" s="49"/>
      <c r="N45" s="49"/>
      <c r="O45" s="49"/>
      <c r="P45" s="49"/>
      <c r="Q45" s="46"/>
      <c r="R45" s="46"/>
      <c r="S45" s="46"/>
      <c r="T45" s="46"/>
      <c r="U45" s="46"/>
      <c r="V45" s="46"/>
      <c r="W45" s="26"/>
      <c r="X45" s="52"/>
      <c r="Y45" s="52"/>
    </row>
    <row r="46" spans="1:56" ht="9" customHeight="1">
      <c r="A46" s="206" t="s">
        <v>33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46"/>
      <c r="S46" s="46"/>
      <c r="T46" s="46"/>
      <c r="U46" s="46"/>
      <c r="V46" s="46"/>
      <c r="W46" s="26"/>
    </row>
    <row r="47" spans="1:56" ht="9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46"/>
      <c r="S47" s="46"/>
      <c r="T47" s="46"/>
      <c r="U47" s="46"/>
      <c r="V47" s="46"/>
      <c r="W47" s="26"/>
      <c r="X47" s="54"/>
      <c r="AC47" s="55"/>
      <c r="AD47" s="55"/>
      <c r="AE47" s="55"/>
      <c r="AF47" s="55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5"/>
      <c r="AZ47" s="55"/>
      <c r="BA47" s="55"/>
      <c r="BB47" s="55"/>
      <c r="BC47" s="55"/>
    </row>
    <row r="48" spans="1:56" s="55" customFormat="1" ht="9" customHeight="1">
      <c r="A48" s="57"/>
      <c r="B48" s="180" t="s">
        <v>48</v>
      </c>
      <c r="C48" s="100"/>
      <c r="D48" s="100"/>
      <c r="E48" s="100"/>
      <c r="F48" s="58"/>
      <c r="G48" s="59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</row>
    <row r="49" spans="1:56" s="55" customFormat="1" ht="9" customHeight="1">
      <c r="A49" s="57"/>
      <c r="B49" s="100"/>
      <c r="C49" s="100"/>
      <c r="D49" s="100"/>
      <c r="E49" s="100"/>
      <c r="F49" s="58"/>
      <c r="G49" s="59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</row>
    <row r="50" spans="1:56" ht="9" customHeight="1">
      <c r="A50" s="176" t="s">
        <v>49</v>
      </c>
      <c r="B50" s="157" t="str">
        <f>D39</f>
        <v>1位組1位</v>
      </c>
      <c r="C50" s="157"/>
      <c r="D50" s="157"/>
      <c r="E50" s="171"/>
      <c r="F50" s="62"/>
      <c r="G50" s="3"/>
      <c r="H50" s="3"/>
      <c r="I50" s="3"/>
      <c r="U50" s="63"/>
      <c r="V50" s="63"/>
      <c r="W50" s="63"/>
      <c r="X50" s="63"/>
      <c r="Y50" s="63"/>
      <c r="Z50" s="55"/>
      <c r="AA50" s="55"/>
      <c r="AB50" s="55"/>
      <c r="AC50" s="55"/>
      <c r="AD50" s="55"/>
      <c r="AE50" s="55"/>
      <c r="AF50" s="55"/>
      <c r="AX50" s="55"/>
      <c r="AY50" s="55"/>
      <c r="AZ50" s="55"/>
      <c r="BA50" s="55"/>
      <c r="BB50" s="55"/>
      <c r="BC50" s="55"/>
      <c r="BD50" s="55"/>
    </row>
    <row r="51" spans="1:56" s="55" customFormat="1" ht="9" customHeight="1">
      <c r="A51" s="177"/>
      <c r="B51" s="106"/>
      <c r="C51" s="106"/>
      <c r="D51" s="106"/>
      <c r="E51" s="107"/>
      <c r="F51" s="181" t="s">
        <v>50</v>
      </c>
      <c r="G51" s="22"/>
      <c r="H51" s="3"/>
      <c r="I51" s="3"/>
      <c r="U51" s="63"/>
      <c r="V51" s="63"/>
      <c r="W51" s="63"/>
      <c r="X51" s="63"/>
      <c r="Y51" s="63"/>
      <c r="AX51" s="42"/>
      <c r="AY51" s="42"/>
      <c r="AZ51" s="42"/>
      <c r="BA51" s="42"/>
      <c r="BB51" s="42"/>
      <c r="BC51" s="42"/>
      <c r="BD51" s="42"/>
    </row>
    <row r="52" spans="1:56" s="55" customFormat="1" ht="9" customHeight="1">
      <c r="A52" s="3"/>
      <c r="B52" s="3"/>
      <c r="C52" s="3"/>
      <c r="D52" s="3"/>
      <c r="E52" s="3"/>
      <c r="F52" s="174"/>
      <c r="G52" s="64"/>
      <c r="H52" s="65"/>
      <c r="I52" s="3"/>
      <c r="U52" s="63"/>
      <c r="V52" s="63"/>
      <c r="W52" s="63"/>
      <c r="X52" s="63"/>
      <c r="Y52" s="63"/>
      <c r="AX52" s="42"/>
      <c r="AY52" s="42"/>
      <c r="AZ52" s="42"/>
      <c r="BA52" s="42"/>
      <c r="BB52" s="42"/>
      <c r="BC52" s="42"/>
      <c r="BD52" s="42"/>
    </row>
    <row r="53" spans="1:56" s="55" customFormat="1" ht="9" customHeight="1">
      <c r="A53" s="176" t="s">
        <v>51</v>
      </c>
      <c r="B53" s="157" t="str">
        <f>G41</f>
        <v>2位組2位</v>
      </c>
      <c r="C53" s="157"/>
      <c r="D53" s="157"/>
      <c r="E53" s="171"/>
      <c r="F53" s="179"/>
      <c r="G53" s="22"/>
      <c r="H53" s="65"/>
      <c r="I53" s="3"/>
      <c r="U53" s="63"/>
      <c r="V53" s="63"/>
      <c r="W53" s="63"/>
      <c r="X53" s="63"/>
      <c r="Y53" s="63"/>
      <c r="AX53" s="42"/>
      <c r="AY53" s="42"/>
      <c r="AZ53" s="42"/>
      <c r="BA53" s="42"/>
      <c r="BB53" s="42"/>
      <c r="BC53" s="42"/>
      <c r="BD53" s="42"/>
    </row>
    <row r="54" spans="1:56" s="55" customFormat="1" ht="9" customHeight="1">
      <c r="A54" s="177"/>
      <c r="B54" s="106"/>
      <c r="C54" s="106"/>
      <c r="D54" s="106"/>
      <c r="E54" s="107"/>
      <c r="F54" s="65"/>
      <c r="G54" s="175" t="s">
        <v>52</v>
      </c>
      <c r="H54" s="62"/>
      <c r="I54" s="202" t="s">
        <v>53</v>
      </c>
      <c r="J54" s="178"/>
      <c r="K54" s="178"/>
      <c r="L54" s="181"/>
      <c r="U54" s="63"/>
      <c r="V54" s="63"/>
      <c r="W54" s="63"/>
      <c r="X54" s="63"/>
      <c r="Y54" s="63"/>
      <c r="AX54" s="42"/>
      <c r="AY54" s="42"/>
      <c r="AZ54" s="42"/>
      <c r="BA54" s="42"/>
      <c r="BB54" s="42"/>
      <c r="BC54" s="42"/>
      <c r="BD54" s="42"/>
    </row>
    <row r="55" spans="1:56" s="55" customFormat="1" ht="9" customHeight="1">
      <c r="A55" s="3"/>
      <c r="B55" s="3"/>
      <c r="C55" s="3"/>
      <c r="D55" s="3"/>
      <c r="E55" s="3"/>
      <c r="F55" s="3"/>
      <c r="G55" s="174"/>
      <c r="H55" s="65"/>
      <c r="I55" s="203"/>
      <c r="J55" s="182"/>
      <c r="K55" s="182"/>
      <c r="L55" s="179"/>
      <c r="M55" s="3"/>
      <c r="N55" s="3"/>
      <c r="O55" s="3"/>
      <c r="P55" s="3"/>
      <c r="Q55" s="3"/>
      <c r="R55" s="3"/>
      <c r="S55" s="3"/>
      <c r="T55" s="3"/>
      <c r="U55" s="63"/>
      <c r="V55" s="42"/>
      <c r="AX55" s="42"/>
      <c r="AY55" s="42"/>
      <c r="AZ55" s="42"/>
      <c r="BA55" s="42"/>
      <c r="BB55" s="42"/>
      <c r="BC55" s="42"/>
      <c r="BD55" s="42"/>
    </row>
    <row r="56" spans="1:56" s="55" customFormat="1" ht="9" customHeight="1">
      <c r="A56" s="176" t="s">
        <v>54</v>
      </c>
      <c r="B56" s="157" t="str">
        <f>G39</f>
        <v>2位組1位</v>
      </c>
      <c r="C56" s="157"/>
      <c r="D56" s="157"/>
      <c r="E56" s="171"/>
      <c r="F56" s="65"/>
      <c r="G56" s="66"/>
      <c r="H56" s="22"/>
      <c r="I56" s="2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63"/>
      <c r="V56" s="63"/>
      <c r="W56" s="63"/>
      <c r="X56" s="63"/>
      <c r="Y56" s="63"/>
      <c r="AX56" s="42"/>
      <c r="AY56" s="42"/>
      <c r="AZ56" s="42"/>
      <c r="BA56" s="42"/>
      <c r="BB56" s="42"/>
      <c r="BC56" s="42"/>
      <c r="BD56" s="42"/>
    </row>
    <row r="57" spans="1:56" s="55" customFormat="1" ht="9" customHeight="1">
      <c r="A57" s="177"/>
      <c r="B57" s="106"/>
      <c r="C57" s="106"/>
      <c r="D57" s="106"/>
      <c r="E57" s="107"/>
      <c r="F57" s="181" t="s">
        <v>55</v>
      </c>
      <c r="G57" s="66"/>
      <c r="H57" s="22"/>
      <c r="I57" s="2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63"/>
      <c r="V57" s="63"/>
      <c r="W57" s="63"/>
      <c r="X57" s="63"/>
      <c r="Y57" s="63"/>
      <c r="AX57" s="42"/>
      <c r="AY57" s="42"/>
      <c r="AZ57" s="42"/>
      <c r="BA57" s="42"/>
      <c r="BB57" s="42"/>
      <c r="BC57" s="42"/>
      <c r="BD57" s="42"/>
    </row>
    <row r="58" spans="1:56" s="55" customFormat="1" ht="9" customHeight="1">
      <c r="A58" s="3"/>
      <c r="B58" s="3"/>
      <c r="C58" s="3"/>
      <c r="D58" s="3"/>
      <c r="E58" s="3"/>
      <c r="F58" s="174"/>
      <c r="G58" s="67"/>
      <c r="H58" s="22"/>
      <c r="I58" s="2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63"/>
      <c r="V58" s="63"/>
      <c r="W58" s="63"/>
      <c r="X58" s="63"/>
      <c r="Y58" s="63"/>
      <c r="AX58" s="42"/>
      <c r="AY58" s="42"/>
      <c r="AZ58" s="42"/>
      <c r="BA58" s="42"/>
      <c r="BB58" s="42"/>
      <c r="BC58" s="42"/>
      <c r="BD58" s="42"/>
    </row>
    <row r="59" spans="1:56" s="55" customFormat="1" ht="9" customHeight="1">
      <c r="A59" s="176" t="s">
        <v>56</v>
      </c>
      <c r="B59" s="157" t="str">
        <f>D41</f>
        <v>1位組2位</v>
      </c>
      <c r="C59" s="157"/>
      <c r="D59" s="157"/>
      <c r="E59" s="171"/>
      <c r="F59" s="175"/>
      <c r="G59" s="64"/>
      <c r="H59" s="22"/>
      <c r="I59" s="2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63"/>
      <c r="V59" s="63"/>
      <c r="W59" s="63"/>
      <c r="X59" s="63"/>
      <c r="Y59" s="63"/>
      <c r="AX59" s="42"/>
      <c r="AY59" s="42"/>
      <c r="AZ59" s="42"/>
      <c r="BA59" s="42"/>
      <c r="BB59" s="42"/>
      <c r="BC59" s="42"/>
      <c r="BD59" s="42"/>
    </row>
    <row r="60" spans="1:56" s="55" customFormat="1" ht="9" customHeight="1">
      <c r="A60" s="177"/>
      <c r="B60" s="106"/>
      <c r="C60" s="106"/>
      <c r="D60" s="106"/>
      <c r="E60" s="107"/>
      <c r="F60" s="64"/>
      <c r="G60" s="3"/>
      <c r="H60" s="175"/>
      <c r="I60" s="3"/>
      <c r="J60" s="3"/>
      <c r="K60" s="3"/>
      <c r="L60" s="3"/>
      <c r="M60" s="3"/>
      <c r="N60" s="3"/>
      <c r="O60" s="63"/>
      <c r="P60" s="63"/>
      <c r="Q60" s="3"/>
      <c r="R60" s="3"/>
      <c r="S60" s="3"/>
      <c r="T60" s="3"/>
      <c r="U60" s="63"/>
      <c r="V60" s="63"/>
      <c r="W60" s="63"/>
      <c r="X60" s="63"/>
      <c r="Y60" s="63"/>
      <c r="AX60" s="42"/>
      <c r="AY60" s="42"/>
      <c r="AZ60" s="42"/>
      <c r="BA60" s="42"/>
      <c r="BB60" s="42"/>
      <c r="BC60" s="42"/>
      <c r="BD60" s="42"/>
    </row>
    <row r="61" spans="1:56" s="55" customFormat="1" ht="9" customHeight="1">
      <c r="A61" s="3"/>
      <c r="B61" s="3"/>
      <c r="C61" s="3"/>
      <c r="D61" s="3"/>
      <c r="E61" s="3"/>
      <c r="F61" s="3"/>
      <c r="G61" s="3"/>
      <c r="H61" s="175"/>
      <c r="I61" s="22"/>
      <c r="J61" s="3"/>
      <c r="K61" s="3"/>
      <c r="L61" s="3"/>
      <c r="M61" s="3"/>
      <c r="N61" s="3"/>
      <c r="O61" s="63"/>
      <c r="P61" s="63"/>
      <c r="Q61" s="3"/>
      <c r="R61" s="3"/>
      <c r="S61" s="3"/>
      <c r="T61" s="3"/>
      <c r="U61" s="63"/>
      <c r="V61" s="63"/>
      <c r="W61" s="63"/>
      <c r="X61" s="63"/>
      <c r="Y61" s="63"/>
      <c r="AX61" s="42"/>
      <c r="AY61" s="42"/>
      <c r="AZ61" s="42"/>
      <c r="BA61" s="42"/>
      <c r="BB61" s="42"/>
      <c r="BC61" s="42"/>
      <c r="BD61" s="42"/>
    </row>
    <row r="62" spans="1:56" s="55" customFormat="1" ht="9" customHeight="1">
      <c r="A62" s="57"/>
      <c r="B62" s="180" t="s">
        <v>57</v>
      </c>
      <c r="C62" s="100"/>
      <c r="D62" s="100"/>
      <c r="E62" s="100"/>
      <c r="F62" s="58"/>
      <c r="G62" s="59"/>
      <c r="H62" s="60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</row>
    <row r="63" spans="1:56" s="55" customFormat="1" ht="9" customHeight="1">
      <c r="A63" s="57"/>
      <c r="B63" s="100"/>
      <c r="C63" s="100"/>
      <c r="D63" s="100"/>
      <c r="E63" s="100"/>
      <c r="F63" s="58"/>
      <c r="G63" s="59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</row>
    <row r="64" spans="1:56" s="55" customFormat="1" ht="9" customHeight="1">
      <c r="A64" s="176" t="s">
        <v>58</v>
      </c>
      <c r="B64" s="157" t="str">
        <f>J39</f>
        <v>3位組1位</v>
      </c>
      <c r="C64" s="157"/>
      <c r="D64" s="157"/>
      <c r="E64" s="171"/>
      <c r="F64" s="65"/>
      <c r="G64" s="3"/>
      <c r="H64" s="22"/>
      <c r="I64" s="22"/>
      <c r="J64" s="3"/>
      <c r="K64" s="3"/>
      <c r="L64" s="3"/>
      <c r="M64" s="3"/>
      <c r="N64" s="3"/>
      <c r="O64" s="63"/>
      <c r="P64" s="63"/>
      <c r="Q64" s="3"/>
      <c r="R64" s="3"/>
      <c r="S64" s="3"/>
      <c r="T64" s="3"/>
      <c r="U64" s="63"/>
      <c r="V64" s="63"/>
      <c r="W64" s="63"/>
      <c r="X64" s="63"/>
      <c r="Y64" s="63"/>
      <c r="AX64" s="42"/>
      <c r="AY64" s="42"/>
      <c r="AZ64" s="42"/>
      <c r="BA64" s="42"/>
      <c r="BB64" s="42"/>
      <c r="BC64" s="42"/>
      <c r="BD64" s="42"/>
    </row>
    <row r="65" spans="1:56" s="55" customFormat="1" ht="9" customHeight="1">
      <c r="A65" s="177"/>
      <c r="B65" s="106"/>
      <c r="C65" s="106"/>
      <c r="D65" s="106"/>
      <c r="E65" s="107"/>
      <c r="F65" s="181" t="s">
        <v>59</v>
      </c>
      <c r="G65" s="65"/>
      <c r="H65" s="22"/>
      <c r="I65" s="22"/>
      <c r="J65" s="3"/>
      <c r="K65" s="3"/>
      <c r="L65" s="3"/>
      <c r="M65" s="3"/>
      <c r="N65" s="3"/>
      <c r="O65" s="63"/>
      <c r="P65" s="63"/>
      <c r="Q65" s="3"/>
      <c r="R65" s="3"/>
      <c r="S65" s="3"/>
      <c r="T65" s="3"/>
      <c r="U65" s="63"/>
      <c r="V65" s="63"/>
      <c r="W65" s="63"/>
      <c r="X65" s="63"/>
      <c r="Y65" s="63"/>
      <c r="AX65" s="42"/>
      <c r="AY65" s="42"/>
      <c r="AZ65" s="42"/>
      <c r="BA65" s="42"/>
      <c r="BB65" s="42"/>
      <c r="BC65" s="42"/>
      <c r="BD65" s="42"/>
    </row>
    <row r="66" spans="1:56" s="55" customFormat="1" ht="9" customHeight="1">
      <c r="A66" s="3"/>
      <c r="B66" s="3"/>
      <c r="C66" s="3"/>
      <c r="D66" s="3"/>
      <c r="E66" s="3"/>
      <c r="F66" s="175"/>
      <c r="G66" s="68"/>
      <c r="H66" s="22"/>
      <c r="I66" s="22"/>
      <c r="J66" s="3"/>
      <c r="K66" s="3"/>
      <c r="L66" s="3"/>
      <c r="M66" s="3"/>
      <c r="N66" s="3"/>
      <c r="O66" s="61"/>
      <c r="P66" s="42"/>
      <c r="Q66" s="3"/>
      <c r="R66" s="3"/>
      <c r="S66" s="3"/>
      <c r="T66" s="3"/>
      <c r="U66" s="61"/>
      <c r="V66" s="42"/>
      <c r="AX66" s="42"/>
      <c r="AY66" s="42"/>
      <c r="AZ66" s="42"/>
      <c r="BA66" s="42"/>
      <c r="BB66" s="42"/>
      <c r="BC66" s="42"/>
      <c r="BD66" s="42"/>
    </row>
    <row r="67" spans="1:56" s="55" customFormat="1" ht="9" customHeight="1">
      <c r="A67" s="176" t="s">
        <v>60</v>
      </c>
      <c r="B67" s="157" t="str">
        <f>M41</f>
        <v>4位組2位</v>
      </c>
      <c r="C67" s="157"/>
      <c r="D67" s="157"/>
      <c r="E67" s="171"/>
      <c r="F67" s="182"/>
      <c r="G67" s="67"/>
      <c r="H67" s="22"/>
      <c r="I67" s="22"/>
      <c r="J67" s="3"/>
      <c r="K67" s="3"/>
      <c r="L67" s="3"/>
      <c r="M67" s="3"/>
      <c r="N67" s="3"/>
      <c r="O67" s="61"/>
      <c r="Q67" s="3"/>
      <c r="R67" s="3"/>
      <c r="S67" s="3"/>
      <c r="T67" s="3"/>
      <c r="U67" s="61"/>
      <c r="AX67" s="42"/>
      <c r="AY67" s="42"/>
      <c r="AZ67" s="42"/>
      <c r="BA67" s="42"/>
      <c r="BB67" s="42"/>
      <c r="BC67" s="42"/>
      <c r="BD67" s="42"/>
    </row>
    <row r="68" spans="1:56" s="55" customFormat="1" ht="9" customHeight="1">
      <c r="A68" s="177"/>
      <c r="B68" s="106"/>
      <c r="C68" s="106"/>
      <c r="D68" s="106"/>
      <c r="E68" s="107"/>
      <c r="F68" s="65"/>
      <c r="G68" s="66"/>
      <c r="H68" s="22"/>
      <c r="I68" s="22"/>
      <c r="J68" s="3"/>
      <c r="K68" s="3"/>
      <c r="L68" s="3"/>
      <c r="M68" s="3"/>
      <c r="N68" s="3"/>
      <c r="O68" s="61"/>
      <c r="Q68" s="3"/>
      <c r="R68" s="3"/>
      <c r="S68" s="3"/>
      <c r="T68" s="3"/>
      <c r="U68" s="61"/>
      <c r="AX68" s="42"/>
      <c r="AY68" s="42"/>
      <c r="AZ68" s="42"/>
      <c r="BA68" s="42"/>
      <c r="BB68" s="42"/>
      <c r="BC68" s="42"/>
      <c r="BD68" s="42"/>
    </row>
    <row r="69" spans="1:56" s="55" customFormat="1" ht="9" customHeight="1">
      <c r="A69" s="3"/>
      <c r="B69" s="3"/>
      <c r="C69" s="3"/>
      <c r="D69" s="3"/>
      <c r="E69" s="3"/>
      <c r="F69" s="3"/>
      <c r="G69" s="174" t="s">
        <v>61</v>
      </c>
      <c r="H69" s="65"/>
      <c r="I69" s="22"/>
      <c r="J69" s="3"/>
      <c r="K69" s="3"/>
      <c r="L69" s="3"/>
      <c r="M69" s="3"/>
      <c r="N69" s="3"/>
      <c r="Q69" s="3"/>
      <c r="R69" s="3"/>
      <c r="S69" s="3"/>
      <c r="T69" s="3"/>
      <c r="AX69" s="42"/>
      <c r="AY69" s="42"/>
      <c r="AZ69" s="42"/>
      <c r="BA69" s="42"/>
      <c r="BB69" s="42"/>
      <c r="BC69" s="42"/>
      <c r="BD69" s="42"/>
    </row>
    <row r="70" spans="1:56" ht="9" customHeight="1">
      <c r="A70" s="176" t="s">
        <v>62</v>
      </c>
      <c r="B70" s="157" t="str">
        <f>M39</f>
        <v>4位組1位</v>
      </c>
      <c r="C70" s="157"/>
      <c r="D70" s="157"/>
      <c r="E70" s="171"/>
      <c r="F70" s="62"/>
      <c r="G70" s="175"/>
      <c r="H70" s="65"/>
      <c r="I70" s="3"/>
      <c r="J70" s="3"/>
      <c r="K70" s="3"/>
      <c r="L70" s="3"/>
      <c r="M70" s="3"/>
      <c r="N70" s="3"/>
      <c r="Q70" s="3"/>
      <c r="R70" s="3"/>
      <c r="S70" s="3"/>
      <c r="T70" s="3"/>
    </row>
    <row r="71" spans="1:56" ht="9" customHeight="1">
      <c r="A71" s="177"/>
      <c r="B71" s="106"/>
      <c r="C71" s="106"/>
      <c r="D71" s="106"/>
      <c r="E71" s="107"/>
      <c r="F71" s="178" t="s">
        <v>63</v>
      </c>
      <c r="G71" s="65"/>
      <c r="H71" s="6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56" ht="9" customHeight="1">
      <c r="A72" s="3"/>
      <c r="B72" s="3"/>
      <c r="C72" s="3"/>
      <c r="D72" s="3"/>
      <c r="E72" s="3"/>
      <c r="F72" s="175"/>
      <c r="G72" s="69"/>
      <c r="H72" s="2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56" ht="9" customHeight="1">
      <c r="A73" s="176" t="s">
        <v>64</v>
      </c>
      <c r="B73" s="157" t="str">
        <f>J41</f>
        <v>3位組2位</v>
      </c>
      <c r="C73" s="157"/>
      <c r="D73" s="157"/>
      <c r="E73" s="171"/>
      <c r="F73" s="179"/>
      <c r="G73" s="6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56" ht="9" customHeight="1">
      <c r="A74" s="177"/>
      <c r="B74" s="106"/>
      <c r="C74" s="106"/>
      <c r="D74" s="106"/>
      <c r="E74" s="107"/>
      <c r="F74" s="6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56" ht="9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19"/>
      <c r="S75" s="26"/>
      <c r="T75" s="26"/>
      <c r="U75" s="26"/>
      <c r="V75" s="26"/>
      <c r="W75" s="26"/>
      <c r="X75" s="52"/>
      <c r="Y75" s="52"/>
    </row>
    <row r="76" spans="1:56" ht="9" customHeight="1"/>
    <row r="77" spans="1:56" ht="9" customHeight="1"/>
    <row r="78" spans="1:56" ht="9" customHeight="1"/>
    <row r="79" spans="1:56" ht="9" customHeight="1"/>
    <row r="80" spans="1:56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</sheetData>
  <sheetProtection sheet="1" objects="1" scenarios="1" selectLockedCells="1"/>
  <mergeCells count="227">
    <mergeCell ref="N15:N16"/>
    <mergeCell ref="O15:O16"/>
    <mergeCell ref="S17:S18"/>
    <mergeCell ref="D37:F38"/>
    <mergeCell ref="G37:I38"/>
    <mergeCell ref="J37:L38"/>
    <mergeCell ref="A41:C42"/>
    <mergeCell ref="D41:F42"/>
    <mergeCell ref="G41:I42"/>
    <mergeCell ref="J41:L42"/>
    <mergeCell ref="M41:O42"/>
    <mergeCell ref="V1:V2"/>
    <mergeCell ref="E2:G2"/>
    <mergeCell ref="H2:K2"/>
    <mergeCell ref="E4:O5"/>
    <mergeCell ref="E6:R7"/>
    <mergeCell ref="A9:L9"/>
    <mergeCell ref="A10:C12"/>
    <mergeCell ref="D10:S12"/>
    <mergeCell ref="A35:L36"/>
    <mergeCell ref="Q13:Q14"/>
    <mergeCell ref="R13:R14"/>
    <mergeCell ref="S13:S14"/>
    <mergeCell ref="T13:U14"/>
    <mergeCell ref="A17:C18"/>
    <mergeCell ref="D17:D18"/>
    <mergeCell ref="E17:E18"/>
    <mergeCell ref="B48:E49"/>
    <mergeCell ref="M37:O38"/>
    <mergeCell ref="A39:C40"/>
    <mergeCell ref="D39:F40"/>
    <mergeCell ref="G39:I40"/>
    <mergeCell ref="J39:L40"/>
    <mergeCell ref="M39:O40"/>
    <mergeCell ref="I54:L55"/>
    <mergeCell ref="A56:A57"/>
    <mergeCell ref="B56:E57"/>
    <mergeCell ref="F57:F59"/>
    <mergeCell ref="A59:A60"/>
    <mergeCell ref="B59:E60"/>
    <mergeCell ref="H60:H61"/>
    <mergeCell ref="A50:A51"/>
    <mergeCell ref="B50:E51"/>
    <mergeCell ref="F51:F53"/>
    <mergeCell ref="A53:A54"/>
    <mergeCell ref="B53:E54"/>
    <mergeCell ref="G54:G55"/>
    <mergeCell ref="A44:C45"/>
    <mergeCell ref="D44:J45"/>
    <mergeCell ref="A46:Q47"/>
    <mergeCell ref="A37:C38"/>
    <mergeCell ref="G69:G70"/>
    <mergeCell ref="A70:A71"/>
    <mergeCell ref="B70:E71"/>
    <mergeCell ref="F71:F73"/>
    <mergeCell ref="A73:A74"/>
    <mergeCell ref="B73:E74"/>
    <mergeCell ref="B62:E63"/>
    <mergeCell ref="A64:A65"/>
    <mergeCell ref="B64:E65"/>
    <mergeCell ref="F65:F67"/>
    <mergeCell ref="A67:A68"/>
    <mergeCell ref="B67:E68"/>
    <mergeCell ref="X13:X14"/>
    <mergeCell ref="A15:C16"/>
    <mergeCell ref="D15:F16"/>
    <mergeCell ref="G15:G16"/>
    <mergeCell ref="H15:H16"/>
    <mergeCell ref="I15:I16"/>
    <mergeCell ref="A13:C14"/>
    <mergeCell ref="D13:F14"/>
    <mergeCell ref="G13:I14"/>
    <mergeCell ref="J13:L14"/>
    <mergeCell ref="M13:O14"/>
    <mergeCell ref="P13:P14"/>
    <mergeCell ref="W15:W16"/>
    <mergeCell ref="X15:X16"/>
    <mergeCell ref="P15:P16"/>
    <mergeCell ref="Q15:Q16"/>
    <mergeCell ref="R15:R16"/>
    <mergeCell ref="S15:S16"/>
    <mergeCell ref="T15:U16"/>
    <mergeCell ref="V15:V16"/>
    <mergeCell ref="J15:J16"/>
    <mergeCell ref="K15:K16"/>
    <mergeCell ref="L15:L16"/>
    <mergeCell ref="M15:M16"/>
    <mergeCell ref="V17:V18"/>
    <mergeCell ref="W17:W18"/>
    <mergeCell ref="X17:X18"/>
    <mergeCell ref="A19:C20"/>
    <mergeCell ref="D19:D20"/>
    <mergeCell ref="E19:E20"/>
    <mergeCell ref="F19:F20"/>
    <mergeCell ref="G19:G20"/>
    <mergeCell ref="M17:M18"/>
    <mergeCell ref="N17:N18"/>
    <mergeCell ref="O17:O18"/>
    <mergeCell ref="P17:P18"/>
    <mergeCell ref="Q17:Q18"/>
    <mergeCell ref="R17:R18"/>
    <mergeCell ref="W19:W20"/>
    <mergeCell ref="X19:X20"/>
    <mergeCell ref="Q19:Q20"/>
    <mergeCell ref="R19:R20"/>
    <mergeCell ref="S19:S20"/>
    <mergeCell ref="T19:U20"/>
    <mergeCell ref="V19:V20"/>
    <mergeCell ref="F17:F18"/>
    <mergeCell ref="G17:I18"/>
    <mergeCell ref="J17:J18"/>
    <mergeCell ref="J21:J22"/>
    <mergeCell ref="P19:P20"/>
    <mergeCell ref="H19:H20"/>
    <mergeCell ref="I19:I20"/>
    <mergeCell ref="J19:L20"/>
    <mergeCell ref="M19:M20"/>
    <mergeCell ref="N19:N20"/>
    <mergeCell ref="O19:O20"/>
    <mergeCell ref="T17:U18"/>
    <mergeCell ref="K17:K18"/>
    <mergeCell ref="L17:L18"/>
    <mergeCell ref="X24:X25"/>
    <mergeCell ref="S21:S22"/>
    <mergeCell ref="T21:U22"/>
    <mergeCell ref="V21:V22"/>
    <mergeCell ref="W21:W22"/>
    <mergeCell ref="X21:X22"/>
    <mergeCell ref="A24:C25"/>
    <mergeCell ref="D24:F25"/>
    <mergeCell ref="G24:I25"/>
    <mergeCell ref="J24:L25"/>
    <mergeCell ref="M24:O25"/>
    <mergeCell ref="K21:K22"/>
    <mergeCell ref="L21:L22"/>
    <mergeCell ref="M21:O22"/>
    <mergeCell ref="P21:P22"/>
    <mergeCell ref="Q21:Q22"/>
    <mergeCell ref="R21:R22"/>
    <mergeCell ref="A21:C22"/>
    <mergeCell ref="D21:D22"/>
    <mergeCell ref="E21:E22"/>
    <mergeCell ref="F21:F22"/>
    <mergeCell ref="G21:G22"/>
    <mergeCell ref="H21:H22"/>
    <mergeCell ref="I21:I22"/>
    <mergeCell ref="G26:G27"/>
    <mergeCell ref="H26:H27"/>
    <mergeCell ref="I26:I27"/>
    <mergeCell ref="J26:J27"/>
    <mergeCell ref="P24:P25"/>
    <mergeCell ref="Q24:Q25"/>
    <mergeCell ref="R24:R25"/>
    <mergeCell ref="S24:S25"/>
    <mergeCell ref="T24:U25"/>
    <mergeCell ref="X26:X27"/>
    <mergeCell ref="A28:C29"/>
    <mergeCell ref="D28:D29"/>
    <mergeCell ref="E28:E29"/>
    <mergeCell ref="F28:F29"/>
    <mergeCell ref="G28:I29"/>
    <mergeCell ref="J28:J29"/>
    <mergeCell ref="K28:K29"/>
    <mergeCell ref="L28:L29"/>
    <mergeCell ref="M28:M29"/>
    <mergeCell ref="Q26:Q27"/>
    <mergeCell ref="R26:R27"/>
    <mergeCell ref="S26:S27"/>
    <mergeCell ref="T26:U27"/>
    <mergeCell ref="V26:V27"/>
    <mergeCell ref="W26:W27"/>
    <mergeCell ref="K26:K27"/>
    <mergeCell ref="L26:L27"/>
    <mergeCell ref="M26:M27"/>
    <mergeCell ref="N26:N27"/>
    <mergeCell ref="O26:O27"/>
    <mergeCell ref="P26:P27"/>
    <mergeCell ref="A26:C27"/>
    <mergeCell ref="D26:F27"/>
    <mergeCell ref="T28:U29"/>
    <mergeCell ref="V28:V29"/>
    <mergeCell ref="W28:W29"/>
    <mergeCell ref="X28:X29"/>
    <mergeCell ref="A30:C31"/>
    <mergeCell ref="D30:D31"/>
    <mergeCell ref="E30:E31"/>
    <mergeCell ref="F30:F31"/>
    <mergeCell ref="G30:G31"/>
    <mergeCell ref="H30:H31"/>
    <mergeCell ref="N28:N29"/>
    <mergeCell ref="O28:O29"/>
    <mergeCell ref="P28:P29"/>
    <mergeCell ref="Q28:Q29"/>
    <mergeCell ref="R28:R29"/>
    <mergeCell ref="S28:S29"/>
    <mergeCell ref="X30:X31"/>
    <mergeCell ref="Q30:Q31"/>
    <mergeCell ref="R30:R31"/>
    <mergeCell ref="S30:S31"/>
    <mergeCell ref="T30:U31"/>
    <mergeCell ref="V30:V31"/>
    <mergeCell ref="W30:W31"/>
    <mergeCell ref="I30:I31"/>
    <mergeCell ref="A32:C33"/>
    <mergeCell ref="D32:D33"/>
    <mergeCell ref="E32:E33"/>
    <mergeCell ref="F32:F33"/>
    <mergeCell ref="G32:G33"/>
    <mergeCell ref="H32:H33"/>
    <mergeCell ref="I32:I33"/>
    <mergeCell ref="J32:J33"/>
    <mergeCell ref="K32:K33"/>
    <mergeCell ref="J30:L31"/>
    <mergeCell ref="M30:M31"/>
    <mergeCell ref="N30:N31"/>
    <mergeCell ref="O30:O31"/>
    <mergeCell ref="P30:P31"/>
    <mergeCell ref="T32:U33"/>
    <mergeCell ref="V32:V33"/>
    <mergeCell ref="W32:W33"/>
    <mergeCell ref="X32:X33"/>
    <mergeCell ref="L32:L33"/>
    <mergeCell ref="M32:O33"/>
    <mergeCell ref="P32:P33"/>
    <mergeCell ref="Q32:Q33"/>
    <mergeCell ref="R32:R33"/>
    <mergeCell ref="S32:S33"/>
  </mergeCells>
  <phoneticPr fontId="3"/>
  <pageMargins left="0.59055118110236227" right="0.39370078740157483" top="0.59055118110236227" bottom="0.39370078740157483" header="0.31496062992125984" footer="0.31496062992125984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emplateBSheet"/>
  <dimension ref="A1:BS59"/>
  <sheetViews>
    <sheetView topLeftCell="A17" zoomScaleNormal="100" zoomScaleSheetLayoutView="115" workbookViewId="0">
      <selection activeCell="N22" sqref="N22:N23"/>
    </sheetView>
  </sheetViews>
  <sheetFormatPr defaultColWidth="13" defaultRowHeight="9.6"/>
  <cols>
    <col min="1" max="71" width="3.6640625" style="3" customWidth="1"/>
    <col min="72" max="16384" width="13" style="3"/>
  </cols>
  <sheetData>
    <row r="1" spans="1:71" ht="9" customHeight="1">
      <c r="A1" s="1"/>
      <c r="B1" s="2"/>
      <c r="C1" s="2"/>
      <c r="D1" s="2"/>
      <c r="L1" s="4"/>
      <c r="M1" s="4"/>
      <c r="N1" s="4"/>
      <c r="O1" s="4"/>
      <c r="P1" s="4"/>
      <c r="Q1" s="4"/>
      <c r="R1" s="4"/>
      <c r="S1" s="4"/>
      <c r="T1" s="4"/>
      <c r="U1" s="4"/>
      <c r="V1" s="263"/>
      <c r="W1" s="263"/>
      <c r="X1" s="4"/>
      <c r="Y1" s="4"/>
      <c r="Z1" s="4"/>
      <c r="AA1" s="4"/>
      <c r="AB1" s="4"/>
      <c r="AC1" s="4"/>
      <c r="AD1" s="4"/>
      <c r="AE1" s="4"/>
      <c r="AF1" s="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6"/>
      <c r="BR1" s="7"/>
      <c r="BS1" s="6"/>
    </row>
    <row r="2" spans="1:71" ht="9" customHeight="1">
      <c r="A2" s="1"/>
      <c r="B2" s="2"/>
      <c r="C2" s="2"/>
      <c r="D2" s="2"/>
      <c r="E2" s="264"/>
      <c r="F2" s="264"/>
      <c r="G2" s="264"/>
      <c r="H2" s="265"/>
      <c r="I2" s="264"/>
      <c r="J2" s="264"/>
      <c r="K2" s="264"/>
      <c r="L2" s="6"/>
      <c r="M2" s="6"/>
      <c r="N2" s="6"/>
      <c r="O2" s="4"/>
      <c r="P2" s="4"/>
      <c r="Q2" s="4"/>
      <c r="R2" s="4"/>
      <c r="S2" s="4"/>
      <c r="T2" s="4"/>
      <c r="U2" s="4"/>
      <c r="V2" s="263"/>
      <c r="W2" s="263"/>
      <c r="X2" s="4"/>
      <c r="Y2" s="4"/>
      <c r="Z2" s="4"/>
      <c r="AA2" s="4"/>
      <c r="AB2" s="4"/>
      <c r="AC2" s="4"/>
      <c r="AD2" s="4"/>
      <c r="AE2" s="4"/>
      <c r="AF2" s="4"/>
      <c r="AK2" s="6"/>
      <c r="AL2" s="5"/>
      <c r="AM2" s="5"/>
      <c r="AN2" s="6"/>
      <c r="AO2" s="5"/>
      <c r="AP2" s="5"/>
      <c r="AQ2" s="5"/>
      <c r="AR2" s="5"/>
      <c r="AS2" s="5"/>
      <c r="AT2" s="5"/>
      <c r="AU2" s="5"/>
      <c r="AV2" s="6"/>
      <c r="AW2" s="8"/>
      <c r="AX2" s="6"/>
      <c r="AY2" s="6"/>
      <c r="AZ2" s="6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</row>
    <row r="3" spans="1:71" ht="9" customHeight="1">
      <c r="A3" s="1"/>
      <c r="B3" s="2"/>
      <c r="C3" s="2"/>
      <c r="D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"/>
      <c r="Y3" s="4"/>
      <c r="Z3" s="4"/>
      <c r="AA3" s="4"/>
      <c r="AB3" s="4"/>
      <c r="AC3" s="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5"/>
      <c r="BP3" s="6"/>
    </row>
    <row r="4" spans="1:71" ht="9" customHeight="1">
      <c r="A4" s="1"/>
      <c r="B4" s="2"/>
      <c r="C4" s="2"/>
      <c r="D4" s="2"/>
      <c r="E4" s="223" t="s">
        <v>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9"/>
      <c r="Q4" s="9"/>
      <c r="R4" s="9"/>
      <c r="S4" s="6"/>
      <c r="T4" s="6"/>
      <c r="U4" s="6"/>
      <c r="V4" s="6"/>
      <c r="W4" s="6"/>
      <c r="X4" s="4"/>
      <c r="Y4" s="4"/>
      <c r="Z4" s="4"/>
      <c r="AA4" s="4"/>
      <c r="AB4" s="4"/>
      <c r="AC4" s="4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5"/>
      <c r="BP4" s="6"/>
    </row>
    <row r="5" spans="1:71" ht="9" customHeight="1">
      <c r="A5" s="1"/>
      <c r="B5" s="10"/>
      <c r="C5" s="10"/>
      <c r="D5" s="10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1"/>
      <c r="Q5" s="11"/>
      <c r="R5" s="11"/>
      <c r="W5" s="4"/>
      <c r="X5" s="4"/>
      <c r="Y5" s="4"/>
      <c r="Z5" s="4"/>
      <c r="AA5" s="4"/>
      <c r="AB5" s="4"/>
      <c r="AC5" s="4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5"/>
      <c r="BP5" s="6"/>
    </row>
    <row r="6" spans="1:71" ht="9" customHeight="1">
      <c r="A6" s="1"/>
      <c r="B6" s="10"/>
      <c r="C6" s="10"/>
      <c r="D6" s="10"/>
      <c r="E6" s="224" t="s">
        <v>0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4"/>
      <c r="T6" s="4"/>
      <c r="U6" s="4"/>
      <c r="V6" s="4"/>
      <c r="W6" s="4"/>
      <c r="X6" s="4"/>
      <c r="Y6" s="4"/>
      <c r="Z6" s="4"/>
      <c r="AA6" s="4"/>
      <c r="AB6" s="4"/>
      <c r="AC6" s="12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5"/>
      <c r="BP6" s="6"/>
    </row>
    <row r="7" spans="1:71" ht="9" customHeight="1">
      <c r="A7" s="1"/>
      <c r="B7" s="10"/>
      <c r="C7" s="10"/>
      <c r="D7" s="10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4"/>
      <c r="T7" s="4"/>
      <c r="U7" s="4"/>
      <c r="V7" s="4"/>
      <c r="W7" s="4"/>
      <c r="X7" s="12"/>
      <c r="Y7" s="12"/>
      <c r="Z7" s="12"/>
      <c r="AA7" s="12"/>
      <c r="AB7" s="12"/>
      <c r="AC7" s="12"/>
      <c r="AD7" s="12"/>
      <c r="AE7" s="12"/>
      <c r="AF7" s="12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5"/>
      <c r="BS7" s="6"/>
    </row>
    <row r="8" spans="1:71" ht="9" customHeight="1">
      <c r="A8" s="13"/>
      <c r="B8" s="13"/>
      <c r="C8" s="14"/>
      <c r="D8" s="15"/>
      <c r="E8" s="16"/>
      <c r="F8" s="16"/>
      <c r="G8" s="17"/>
      <c r="H8" s="17"/>
      <c r="I8" s="16"/>
      <c r="J8" s="16"/>
      <c r="K8" s="16"/>
      <c r="L8" s="16"/>
      <c r="M8" s="17"/>
      <c r="N8" s="17"/>
      <c r="O8" s="16"/>
      <c r="P8" s="16"/>
      <c r="Q8" s="16"/>
      <c r="R8" s="16"/>
      <c r="S8" s="16"/>
      <c r="T8" s="16"/>
      <c r="U8" s="16"/>
      <c r="V8" s="16"/>
    </row>
    <row r="9" spans="1:71" ht="9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18"/>
      <c r="N9" s="18"/>
      <c r="O9" s="18"/>
      <c r="P9" s="18"/>
      <c r="Q9" s="18"/>
      <c r="R9" s="18"/>
      <c r="S9" s="19"/>
      <c r="T9" s="19"/>
      <c r="U9" s="19"/>
      <c r="V9" s="16"/>
    </row>
    <row r="10" spans="1:71" ht="9" customHeight="1">
      <c r="A10" s="20"/>
      <c r="B10" s="260" t="s">
        <v>5</v>
      </c>
      <c r="C10" s="205"/>
      <c r="D10" s="205"/>
      <c r="E10" s="261" t="s">
        <v>1</v>
      </c>
      <c r="F10" s="262"/>
      <c r="G10" s="262"/>
      <c r="H10" s="262"/>
      <c r="I10" s="262"/>
      <c r="J10" s="262"/>
      <c r="K10" s="262"/>
      <c r="L10" s="262"/>
      <c r="M10" s="17"/>
      <c r="N10" s="260"/>
      <c r="O10" s="205"/>
      <c r="P10" s="205"/>
      <c r="Q10" s="261"/>
      <c r="R10" s="262"/>
      <c r="S10" s="262"/>
      <c r="T10" s="262"/>
      <c r="U10" s="262"/>
      <c r="V10" s="262"/>
      <c r="W10" s="262"/>
      <c r="X10" s="262"/>
      <c r="Y10" s="20"/>
      <c r="Z10" s="20"/>
    </row>
    <row r="11" spans="1:71" ht="9" customHeight="1">
      <c r="A11" s="20"/>
      <c r="B11" s="205"/>
      <c r="C11" s="205"/>
      <c r="D11" s="205"/>
      <c r="E11" s="262"/>
      <c r="F11" s="262"/>
      <c r="G11" s="262"/>
      <c r="H11" s="262"/>
      <c r="I11" s="262"/>
      <c r="J11" s="262"/>
      <c r="K11" s="262"/>
      <c r="L11" s="262"/>
      <c r="M11" s="17"/>
      <c r="N11" s="205"/>
      <c r="O11" s="205"/>
      <c r="P11" s="205"/>
      <c r="Q11" s="262"/>
      <c r="R11" s="262"/>
      <c r="S11" s="262"/>
      <c r="T11" s="262"/>
      <c r="U11" s="262"/>
      <c r="V11" s="262"/>
      <c r="W11" s="262"/>
      <c r="X11" s="262"/>
      <c r="Y11" s="20"/>
      <c r="Z11" s="20"/>
    </row>
    <row r="12" spans="1:71" ht="9" customHeight="1">
      <c r="A12" s="20"/>
      <c r="B12" s="205"/>
      <c r="C12" s="205"/>
      <c r="D12" s="205"/>
      <c r="E12" s="262"/>
      <c r="F12" s="262"/>
      <c r="G12" s="262"/>
      <c r="H12" s="262"/>
      <c r="I12" s="262"/>
      <c r="J12" s="262"/>
      <c r="K12" s="262"/>
      <c r="L12" s="262"/>
      <c r="M12" s="17"/>
      <c r="N12" s="205"/>
      <c r="O12" s="205"/>
      <c r="P12" s="205"/>
      <c r="Q12" s="262"/>
      <c r="R12" s="262"/>
      <c r="S12" s="262"/>
      <c r="T12" s="262"/>
      <c r="U12" s="262"/>
      <c r="V12" s="262"/>
      <c r="W12" s="262"/>
      <c r="X12" s="262"/>
      <c r="Y12" s="20"/>
      <c r="Z12" s="20"/>
    </row>
    <row r="13" spans="1:71" ht="9" customHeight="1">
      <c r="B13" s="255" t="str">
        <f>B10</f>
        <v>U11：</v>
      </c>
      <c r="C13" s="205"/>
      <c r="D13" s="255" t="s">
        <v>2</v>
      </c>
      <c r="E13" s="205"/>
      <c r="F13" s="205"/>
      <c r="G13" s="205"/>
      <c r="H13" s="205"/>
      <c r="I13" s="205"/>
      <c r="J13" s="205"/>
      <c r="K13" s="205"/>
      <c r="L13" s="205"/>
      <c r="M13" s="21"/>
      <c r="N13" s="255" t="str">
        <f>B10</f>
        <v>U11：</v>
      </c>
      <c r="O13" s="205"/>
      <c r="P13" s="255" t="s">
        <v>3</v>
      </c>
      <c r="Q13" s="205"/>
      <c r="R13" s="205"/>
      <c r="S13" s="205"/>
      <c r="T13" s="205"/>
      <c r="U13" s="205"/>
      <c r="V13" s="205"/>
      <c r="W13" s="205"/>
      <c r="X13" s="205"/>
      <c r="Y13" s="21"/>
      <c r="Z13" s="21"/>
    </row>
    <row r="14" spans="1:71" ht="9" customHeight="1"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1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1"/>
      <c r="Z14" s="21"/>
      <c r="BB14" s="22"/>
      <c r="BC14" s="22"/>
      <c r="BD14" s="22"/>
    </row>
    <row r="15" spans="1:71" ht="9" customHeight="1">
      <c r="B15" s="255" t="s">
        <v>90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0"/>
      <c r="N15" s="255" t="s">
        <v>90</v>
      </c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0"/>
      <c r="Z15" s="20"/>
      <c r="BB15" s="23"/>
      <c r="BC15" s="22"/>
      <c r="BD15" s="22"/>
    </row>
    <row r="16" spans="1:71" ht="9" customHeight="1"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4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4"/>
      <c r="Z16" s="24"/>
      <c r="BB16" s="23"/>
      <c r="BC16" s="22"/>
      <c r="BD16" s="22"/>
    </row>
    <row r="17" spans="1:56" ht="9" customHeight="1">
      <c r="A17" s="22"/>
      <c r="B17" s="256" t="s">
        <v>92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4"/>
      <c r="N17" s="256" t="s">
        <v>93</v>
      </c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4"/>
      <c r="Z17" s="24"/>
      <c r="BB17" s="23"/>
      <c r="BC17" s="22"/>
      <c r="BD17" s="22"/>
    </row>
    <row r="18" spans="1:56" ht="9" customHeight="1">
      <c r="A18" s="22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4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4"/>
      <c r="Z18" s="24"/>
      <c r="BB18" s="23"/>
      <c r="BC18" s="22"/>
      <c r="BD18" s="22"/>
    </row>
    <row r="19" spans="1:56" ht="9" customHeight="1">
      <c r="B19" s="258" t="s">
        <v>91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4"/>
      <c r="N19" s="258" t="s">
        <v>94</v>
      </c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4"/>
      <c r="Z19" s="24"/>
      <c r="BB19" s="23"/>
      <c r="BC19" s="22"/>
      <c r="BD19" s="22"/>
    </row>
    <row r="20" spans="1:56" ht="9" customHeight="1"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4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4"/>
      <c r="Z20" s="24"/>
      <c r="BB20" s="23"/>
      <c r="BC20" s="22"/>
      <c r="BD20" s="22"/>
    </row>
    <row r="21" spans="1:56" ht="9" customHeight="1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4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4"/>
      <c r="Z21" s="24"/>
      <c r="BB21" s="23"/>
      <c r="BC21" s="22"/>
      <c r="BD21" s="22"/>
    </row>
    <row r="22" spans="1:56" ht="9" customHeight="1">
      <c r="B22" s="232" t="s">
        <v>6</v>
      </c>
      <c r="C22" s="227" t="s">
        <v>7</v>
      </c>
      <c r="D22" s="235"/>
      <c r="E22" s="253" t="s">
        <v>8</v>
      </c>
      <c r="F22" s="227" t="s">
        <v>9</v>
      </c>
      <c r="G22" s="242"/>
      <c r="H22" s="242"/>
      <c r="I22" s="242"/>
      <c r="J22" s="235"/>
      <c r="K22" s="232" t="s">
        <v>10</v>
      </c>
      <c r="L22" s="232" t="s">
        <v>11</v>
      </c>
      <c r="N22" s="232" t="s">
        <v>6</v>
      </c>
      <c r="O22" s="227" t="s">
        <v>7</v>
      </c>
      <c r="P22" s="235"/>
      <c r="Q22" s="253" t="s">
        <v>8</v>
      </c>
      <c r="R22" s="227" t="s">
        <v>9</v>
      </c>
      <c r="S22" s="242"/>
      <c r="T22" s="242"/>
      <c r="U22" s="242"/>
      <c r="V22" s="235"/>
      <c r="W22" s="232" t="s">
        <v>10</v>
      </c>
      <c r="X22" s="232" t="s">
        <v>11</v>
      </c>
    </row>
    <row r="23" spans="1:56" ht="9" customHeight="1">
      <c r="B23" s="233"/>
      <c r="C23" s="228"/>
      <c r="D23" s="236"/>
      <c r="E23" s="254"/>
      <c r="F23" s="228"/>
      <c r="G23" s="243"/>
      <c r="H23" s="243"/>
      <c r="I23" s="243"/>
      <c r="J23" s="236"/>
      <c r="K23" s="233"/>
      <c r="L23" s="233"/>
      <c r="N23" s="233"/>
      <c r="O23" s="228"/>
      <c r="P23" s="236"/>
      <c r="Q23" s="254"/>
      <c r="R23" s="228"/>
      <c r="S23" s="243"/>
      <c r="T23" s="243"/>
      <c r="U23" s="243"/>
      <c r="V23" s="236"/>
      <c r="W23" s="233"/>
      <c r="X23" s="233"/>
    </row>
    <row r="24" spans="1:56" ht="9" customHeight="1">
      <c r="B24" s="227"/>
      <c r="C24" s="234"/>
      <c r="D24" s="235"/>
      <c r="E24" s="227"/>
      <c r="F24" s="227" t="s">
        <v>12</v>
      </c>
      <c r="G24" s="242"/>
      <c r="H24" s="242"/>
      <c r="I24" s="242"/>
      <c r="J24" s="235"/>
      <c r="K24" s="242" t="s">
        <v>13</v>
      </c>
      <c r="L24" s="235"/>
      <c r="N24" s="227"/>
      <c r="O24" s="234"/>
      <c r="P24" s="235"/>
      <c r="Q24" s="227"/>
      <c r="R24" s="227" t="s">
        <v>12</v>
      </c>
      <c r="S24" s="242"/>
      <c r="T24" s="242"/>
      <c r="U24" s="242"/>
      <c r="V24" s="235"/>
      <c r="W24" s="242" t="s">
        <v>13</v>
      </c>
      <c r="X24" s="235"/>
    </row>
    <row r="25" spans="1:56" ht="9" customHeight="1">
      <c r="B25" s="231"/>
      <c r="C25" s="231"/>
      <c r="D25" s="248"/>
      <c r="E25" s="231"/>
      <c r="F25" s="231"/>
      <c r="G25" s="252"/>
      <c r="H25" s="252"/>
      <c r="I25" s="252"/>
      <c r="J25" s="248"/>
      <c r="K25" s="243"/>
      <c r="L25" s="236"/>
      <c r="N25" s="231"/>
      <c r="O25" s="231"/>
      <c r="P25" s="248"/>
      <c r="Q25" s="231"/>
      <c r="R25" s="231"/>
      <c r="S25" s="252"/>
      <c r="T25" s="252"/>
      <c r="U25" s="252"/>
      <c r="V25" s="248"/>
      <c r="W25" s="243"/>
      <c r="X25" s="236"/>
    </row>
    <row r="26" spans="1:56" ht="9" customHeight="1">
      <c r="B26" s="227">
        <v>1</v>
      </c>
      <c r="C26" s="234">
        <v>0.375</v>
      </c>
      <c r="D26" s="235"/>
      <c r="E26" s="232" t="s">
        <v>21</v>
      </c>
      <c r="F26" s="238" t="s">
        <v>22</v>
      </c>
      <c r="G26" s="239"/>
      <c r="H26" s="242" t="s">
        <v>14</v>
      </c>
      <c r="I26" s="239" t="s">
        <v>23</v>
      </c>
      <c r="J26" s="244"/>
      <c r="K26" s="238" t="s">
        <v>15</v>
      </c>
      <c r="L26" s="244"/>
      <c r="N26" s="227">
        <v>1</v>
      </c>
      <c r="O26" s="234">
        <v>0.375</v>
      </c>
      <c r="P26" s="235"/>
      <c r="Q26" s="232" t="s">
        <v>21</v>
      </c>
      <c r="R26" s="238"/>
      <c r="S26" s="239"/>
      <c r="T26" s="242" t="s">
        <v>14</v>
      </c>
      <c r="U26" s="239"/>
      <c r="V26" s="244"/>
      <c r="W26" s="238" t="s">
        <v>15</v>
      </c>
      <c r="X26" s="244"/>
    </row>
    <row r="27" spans="1:56" ht="9" customHeight="1">
      <c r="B27" s="228"/>
      <c r="C27" s="228"/>
      <c r="D27" s="236"/>
      <c r="E27" s="233"/>
      <c r="F27" s="240"/>
      <c r="G27" s="241"/>
      <c r="H27" s="243"/>
      <c r="I27" s="241"/>
      <c r="J27" s="245"/>
      <c r="K27" s="240"/>
      <c r="L27" s="245"/>
      <c r="N27" s="228"/>
      <c r="O27" s="228"/>
      <c r="P27" s="236"/>
      <c r="Q27" s="233"/>
      <c r="R27" s="240"/>
      <c r="S27" s="241"/>
      <c r="T27" s="243"/>
      <c r="U27" s="241"/>
      <c r="V27" s="245"/>
      <c r="W27" s="240"/>
      <c r="X27" s="245"/>
      <c r="AF27" s="26"/>
      <c r="AG27" s="26"/>
      <c r="AH27" s="26"/>
    </row>
    <row r="28" spans="1:56" ht="9" customHeight="1">
      <c r="B28" s="231">
        <v>2</v>
      </c>
      <c r="C28" s="247">
        <v>0.40277777777777773</v>
      </c>
      <c r="D28" s="248"/>
      <c r="E28" s="227" t="s">
        <v>21</v>
      </c>
      <c r="F28" s="238" t="s">
        <v>82</v>
      </c>
      <c r="G28" s="239"/>
      <c r="H28" s="242" t="s">
        <v>14</v>
      </c>
      <c r="I28" s="239" t="s">
        <v>24</v>
      </c>
      <c r="J28" s="244"/>
      <c r="K28" s="242" t="s">
        <v>16</v>
      </c>
      <c r="L28" s="235"/>
      <c r="N28" s="231">
        <v>2</v>
      </c>
      <c r="O28" s="247">
        <v>0.40277777777777773</v>
      </c>
      <c r="P28" s="248"/>
      <c r="Q28" s="227" t="s">
        <v>21</v>
      </c>
      <c r="R28" s="238"/>
      <c r="S28" s="239"/>
      <c r="T28" s="242" t="s">
        <v>14</v>
      </c>
      <c r="U28" s="239"/>
      <c r="V28" s="244"/>
      <c r="W28" s="242" t="s">
        <v>16</v>
      </c>
      <c r="X28" s="235"/>
      <c r="AF28" s="26"/>
      <c r="AG28" s="26"/>
      <c r="AH28" s="26"/>
    </row>
    <row r="29" spans="1:56" ht="9" customHeight="1">
      <c r="B29" s="231"/>
      <c r="C29" s="231"/>
      <c r="D29" s="248"/>
      <c r="E29" s="228"/>
      <c r="F29" s="240"/>
      <c r="G29" s="241"/>
      <c r="H29" s="243"/>
      <c r="I29" s="241"/>
      <c r="J29" s="245"/>
      <c r="K29" s="243"/>
      <c r="L29" s="236"/>
      <c r="N29" s="231"/>
      <c r="O29" s="231"/>
      <c r="P29" s="248"/>
      <c r="Q29" s="228"/>
      <c r="R29" s="240"/>
      <c r="S29" s="241"/>
      <c r="T29" s="243"/>
      <c r="U29" s="241"/>
      <c r="V29" s="245"/>
      <c r="W29" s="243"/>
      <c r="X29" s="236"/>
    </row>
    <row r="30" spans="1:56" ht="9" customHeight="1">
      <c r="B30" s="227">
        <v>3</v>
      </c>
      <c r="C30" s="234">
        <v>0.43055555555555558</v>
      </c>
      <c r="D30" s="235"/>
      <c r="E30" s="232" t="s">
        <v>84</v>
      </c>
      <c r="F30" s="238" t="s">
        <v>27</v>
      </c>
      <c r="G30" s="239"/>
      <c r="H30" s="242" t="s">
        <v>14</v>
      </c>
      <c r="I30" s="239" t="s">
        <v>28</v>
      </c>
      <c r="J30" s="244"/>
      <c r="K30" s="227" t="s">
        <v>17</v>
      </c>
      <c r="L30" s="181"/>
      <c r="N30" s="227">
        <v>3</v>
      </c>
      <c r="O30" s="234">
        <v>0.43055555555555558</v>
      </c>
      <c r="P30" s="235"/>
      <c r="Q30" s="232" t="s">
        <v>84</v>
      </c>
      <c r="R30" s="238"/>
      <c r="S30" s="239"/>
      <c r="T30" s="242" t="s">
        <v>14</v>
      </c>
      <c r="U30" s="239"/>
      <c r="V30" s="244"/>
      <c r="W30" s="227" t="s">
        <v>17</v>
      </c>
      <c r="X30" s="181"/>
    </row>
    <row r="31" spans="1:56" ht="9" customHeight="1">
      <c r="B31" s="228"/>
      <c r="C31" s="228"/>
      <c r="D31" s="236"/>
      <c r="E31" s="233"/>
      <c r="F31" s="240"/>
      <c r="G31" s="241"/>
      <c r="H31" s="243"/>
      <c r="I31" s="241"/>
      <c r="J31" s="245"/>
      <c r="K31" s="228"/>
      <c r="L31" s="179"/>
      <c r="N31" s="228"/>
      <c r="O31" s="228"/>
      <c r="P31" s="236"/>
      <c r="Q31" s="233"/>
      <c r="R31" s="240"/>
      <c r="S31" s="241"/>
      <c r="T31" s="243"/>
      <c r="U31" s="241"/>
      <c r="V31" s="245"/>
      <c r="W31" s="228"/>
      <c r="X31" s="179"/>
    </row>
    <row r="32" spans="1:56" ht="9" customHeight="1">
      <c r="B32" s="231">
        <v>4</v>
      </c>
      <c r="C32" s="234">
        <v>0.45833333333333331</v>
      </c>
      <c r="D32" s="235"/>
      <c r="E32" s="227" t="s">
        <v>84</v>
      </c>
      <c r="F32" s="238" t="s">
        <v>83</v>
      </c>
      <c r="G32" s="239"/>
      <c r="H32" s="242" t="s">
        <v>14</v>
      </c>
      <c r="I32" s="239" t="s">
        <v>86</v>
      </c>
      <c r="J32" s="244"/>
      <c r="K32" s="227" t="s">
        <v>17</v>
      </c>
      <c r="L32" s="181"/>
      <c r="N32" s="231">
        <v>4</v>
      </c>
      <c r="O32" s="234">
        <v>0.45833333333333331</v>
      </c>
      <c r="P32" s="235"/>
      <c r="Q32" s="227" t="s">
        <v>84</v>
      </c>
      <c r="R32" s="238"/>
      <c r="S32" s="239"/>
      <c r="T32" s="242" t="s">
        <v>14</v>
      </c>
      <c r="U32" s="239"/>
      <c r="V32" s="244"/>
      <c r="W32" s="227" t="s">
        <v>17</v>
      </c>
      <c r="X32" s="181"/>
    </row>
    <row r="33" spans="2:24" ht="9" customHeight="1">
      <c r="B33" s="231"/>
      <c r="C33" s="228"/>
      <c r="D33" s="236"/>
      <c r="E33" s="228"/>
      <c r="F33" s="240"/>
      <c r="G33" s="241"/>
      <c r="H33" s="246"/>
      <c r="I33" s="241"/>
      <c r="J33" s="245"/>
      <c r="K33" s="228"/>
      <c r="L33" s="179"/>
      <c r="N33" s="231"/>
      <c r="O33" s="228"/>
      <c r="P33" s="236"/>
      <c r="Q33" s="228"/>
      <c r="R33" s="240"/>
      <c r="S33" s="241"/>
      <c r="T33" s="246"/>
      <c r="U33" s="241"/>
      <c r="V33" s="245"/>
      <c r="W33" s="228"/>
      <c r="X33" s="179"/>
    </row>
    <row r="34" spans="2:24" ht="9" customHeight="1">
      <c r="B34" s="227">
        <v>5</v>
      </c>
      <c r="C34" s="229">
        <v>0.4861111111111111</v>
      </c>
      <c r="D34" s="230"/>
      <c r="E34" s="227" t="s">
        <v>21</v>
      </c>
      <c r="F34" s="238" t="s">
        <v>22</v>
      </c>
      <c r="G34" s="239"/>
      <c r="H34" s="242" t="s">
        <v>19</v>
      </c>
      <c r="I34" s="239" t="s">
        <v>25</v>
      </c>
      <c r="J34" s="244"/>
      <c r="K34" s="227" t="s">
        <v>17</v>
      </c>
      <c r="L34" s="181"/>
      <c r="N34" s="227">
        <v>5</v>
      </c>
      <c r="O34" s="229">
        <v>0.4861111111111111</v>
      </c>
      <c r="P34" s="230"/>
      <c r="Q34" s="227" t="s">
        <v>21</v>
      </c>
      <c r="R34" s="238"/>
      <c r="S34" s="239"/>
      <c r="T34" s="242" t="s">
        <v>19</v>
      </c>
      <c r="U34" s="239"/>
      <c r="V34" s="244"/>
      <c r="W34" s="227" t="s">
        <v>17</v>
      </c>
      <c r="X34" s="181"/>
    </row>
    <row r="35" spans="2:24" ht="9" customHeight="1">
      <c r="B35" s="228"/>
      <c r="C35" s="230"/>
      <c r="D35" s="230"/>
      <c r="E35" s="228"/>
      <c r="F35" s="240"/>
      <c r="G35" s="241"/>
      <c r="H35" s="243"/>
      <c r="I35" s="241"/>
      <c r="J35" s="245"/>
      <c r="K35" s="228"/>
      <c r="L35" s="179"/>
      <c r="N35" s="228"/>
      <c r="O35" s="230"/>
      <c r="P35" s="230"/>
      <c r="Q35" s="228"/>
      <c r="R35" s="240"/>
      <c r="S35" s="241"/>
      <c r="T35" s="243"/>
      <c r="U35" s="241"/>
      <c r="V35" s="245"/>
      <c r="W35" s="228"/>
      <c r="X35" s="179"/>
    </row>
    <row r="36" spans="2:24" ht="9" customHeight="1">
      <c r="B36" s="231">
        <v>6</v>
      </c>
      <c r="C36" s="234">
        <v>0.51388888888888895</v>
      </c>
      <c r="D36" s="235"/>
      <c r="E36" s="227" t="s">
        <v>21</v>
      </c>
      <c r="F36" s="238" t="s">
        <v>23</v>
      </c>
      <c r="G36" s="239"/>
      <c r="H36" s="242" t="s">
        <v>19</v>
      </c>
      <c r="I36" s="239" t="s">
        <v>24</v>
      </c>
      <c r="J36" s="244"/>
      <c r="K36" s="227" t="s">
        <v>17</v>
      </c>
      <c r="L36" s="181"/>
      <c r="N36" s="231">
        <v>6</v>
      </c>
      <c r="O36" s="234">
        <v>0.51388888888888895</v>
      </c>
      <c r="P36" s="235"/>
      <c r="Q36" s="227" t="s">
        <v>21</v>
      </c>
      <c r="R36" s="238"/>
      <c r="S36" s="239"/>
      <c r="T36" s="242" t="s">
        <v>19</v>
      </c>
      <c r="U36" s="239"/>
      <c r="V36" s="244"/>
      <c r="W36" s="227" t="s">
        <v>17</v>
      </c>
      <c r="X36" s="181"/>
    </row>
    <row r="37" spans="2:24" ht="9" customHeight="1">
      <c r="B37" s="231"/>
      <c r="C37" s="228"/>
      <c r="D37" s="236"/>
      <c r="E37" s="237"/>
      <c r="F37" s="240"/>
      <c r="G37" s="241"/>
      <c r="H37" s="243"/>
      <c r="I37" s="241"/>
      <c r="J37" s="245"/>
      <c r="K37" s="228"/>
      <c r="L37" s="179"/>
      <c r="N37" s="231"/>
      <c r="O37" s="228"/>
      <c r="P37" s="236"/>
      <c r="Q37" s="237"/>
      <c r="R37" s="240"/>
      <c r="S37" s="241"/>
      <c r="T37" s="243"/>
      <c r="U37" s="241"/>
      <c r="V37" s="245"/>
      <c r="W37" s="228"/>
      <c r="X37" s="179"/>
    </row>
    <row r="38" spans="2:24" ht="9" customHeight="1">
      <c r="B38" s="227">
        <v>7</v>
      </c>
      <c r="C38" s="229">
        <v>0.54166666666666663</v>
      </c>
      <c r="D38" s="230"/>
      <c r="E38" s="227" t="s">
        <v>26</v>
      </c>
      <c r="F38" s="238" t="s">
        <v>27</v>
      </c>
      <c r="G38" s="239"/>
      <c r="H38" s="242" t="s">
        <v>14</v>
      </c>
      <c r="I38" s="239" t="s">
        <v>87</v>
      </c>
      <c r="J38" s="244"/>
      <c r="K38" s="227" t="s">
        <v>17</v>
      </c>
      <c r="L38" s="181"/>
      <c r="N38" s="227">
        <v>7</v>
      </c>
      <c r="O38" s="229">
        <v>0.54166666666666663</v>
      </c>
      <c r="P38" s="230"/>
      <c r="Q38" s="227" t="s">
        <v>26</v>
      </c>
      <c r="R38" s="238"/>
      <c r="S38" s="239"/>
      <c r="T38" s="242" t="s">
        <v>14</v>
      </c>
      <c r="U38" s="239"/>
      <c r="V38" s="244"/>
      <c r="W38" s="227" t="s">
        <v>17</v>
      </c>
      <c r="X38" s="181"/>
    </row>
    <row r="39" spans="2:24" ht="9" customHeight="1">
      <c r="B39" s="228"/>
      <c r="C39" s="230"/>
      <c r="D39" s="230"/>
      <c r="E39" s="228"/>
      <c r="F39" s="240"/>
      <c r="G39" s="241"/>
      <c r="H39" s="243"/>
      <c r="I39" s="241"/>
      <c r="J39" s="245"/>
      <c r="K39" s="228"/>
      <c r="L39" s="179"/>
      <c r="N39" s="228"/>
      <c r="O39" s="230"/>
      <c r="P39" s="230"/>
      <c r="Q39" s="228"/>
      <c r="R39" s="240"/>
      <c r="S39" s="241"/>
      <c r="T39" s="243"/>
      <c r="U39" s="241"/>
      <c r="V39" s="245"/>
      <c r="W39" s="228"/>
      <c r="X39" s="179"/>
    </row>
    <row r="40" spans="2:24" ht="9" customHeight="1">
      <c r="B40" s="231">
        <v>8</v>
      </c>
      <c r="C40" s="229">
        <v>0.56944444444444442</v>
      </c>
      <c r="D40" s="230"/>
      <c r="E40" s="232" t="s">
        <v>26</v>
      </c>
      <c r="F40" s="238" t="s">
        <v>89</v>
      </c>
      <c r="G40" s="239"/>
      <c r="H40" s="242" t="s">
        <v>14</v>
      </c>
      <c r="I40" s="239" t="s">
        <v>86</v>
      </c>
      <c r="J40" s="244"/>
      <c r="K40" s="227" t="s">
        <v>17</v>
      </c>
      <c r="L40" s="181"/>
      <c r="N40" s="231">
        <v>8</v>
      </c>
      <c r="O40" s="229">
        <v>0.56944444444444442</v>
      </c>
      <c r="P40" s="230"/>
      <c r="Q40" s="232" t="s">
        <v>26</v>
      </c>
      <c r="R40" s="238"/>
      <c r="S40" s="239"/>
      <c r="T40" s="242" t="s">
        <v>14</v>
      </c>
      <c r="U40" s="239"/>
      <c r="V40" s="244"/>
      <c r="W40" s="227" t="s">
        <v>17</v>
      </c>
      <c r="X40" s="181"/>
    </row>
    <row r="41" spans="2:24" ht="9" customHeight="1">
      <c r="B41" s="231"/>
      <c r="C41" s="230"/>
      <c r="D41" s="230"/>
      <c r="E41" s="233"/>
      <c r="F41" s="240"/>
      <c r="G41" s="241"/>
      <c r="H41" s="246"/>
      <c r="I41" s="241"/>
      <c r="J41" s="245"/>
      <c r="K41" s="228"/>
      <c r="L41" s="179"/>
      <c r="N41" s="231"/>
      <c r="O41" s="230"/>
      <c r="P41" s="230"/>
      <c r="Q41" s="233"/>
      <c r="R41" s="240"/>
      <c r="S41" s="241"/>
      <c r="T41" s="246"/>
      <c r="U41" s="241"/>
      <c r="V41" s="245"/>
      <c r="W41" s="228"/>
      <c r="X41" s="179"/>
    </row>
    <row r="42" spans="2:24" ht="9" customHeight="1">
      <c r="B42" s="227">
        <v>9</v>
      </c>
      <c r="C42" s="234">
        <v>0.59722222222222221</v>
      </c>
      <c r="D42" s="235"/>
      <c r="E42" s="227" t="s">
        <v>85</v>
      </c>
      <c r="F42" s="238" t="s">
        <v>22</v>
      </c>
      <c r="G42" s="239"/>
      <c r="H42" s="242" t="s">
        <v>19</v>
      </c>
      <c r="I42" s="239" t="s">
        <v>24</v>
      </c>
      <c r="J42" s="244"/>
      <c r="K42" s="227" t="s">
        <v>18</v>
      </c>
      <c r="L42" s="235"/>
      <c r="N42" s="227">
        <v>9</v>
      </c>
      <c r="O42" s="234">
        <v>0.59722222222222221</v>
      </c>
      <c r="P42" s="235"/>
      <c r="Q42" s="227" t="s">
        <v>85</v>
      </c>
      <c r="R42" s="238"/>
      <c r="S42" s="239"/>
      <c r="T42" s="242" t="s">
        <v>19</v>
      </c>
      <c r="U42" s="239"/>
      <c r="V42" s="244"/>
      <c r="W42" s="227" t="s">
        <v>18</v>
      </c>
      <c r="X42" s="235"/>
    </row>
    <row r="43" spans="2:24" ht="9" customHeight="1">
      <c r="B43" s="228"/>
      <c r="C43" s="228"/>
      <c r="D43" s="236"/>
      <c r="E43" s="228"/>
      <c r="F43" s="240"/>
      <c r="G43" s="241"/>
      <c r="H43" s="243"/>
      <c r="I43" s="241"/>
      <c r="J43" s="245"/>
      <c r="K43" s="228"/>
      <c r="L43" s="236"/>
      <c r="N43" s="228"/>
      <c r="O43" s="228"/>
      <c r="P43" s="236"/>
      <c r="Q43" s="228"/>
      <c r="R43" s="240"/>
      <c r="S43" s="241"/>
      <c r="T43" s="243"/>
      <c r="U43" s="241"/>
      <c r="V43" s="245"/>
      <c r="W43" s="228"/>
      <c r="X43" s="236"/>
    </row>
    <row r="44" spans="2:24" ht="9" customHeight="1">
      <c r="B44" s="227">
        <v>10</v>
      </c>
      <c r="C44" s="234">
        <v>0.625</v>
      </c>
      <c r="D44" s="235"/>
      <c r="E44" s="227" t="s">
        <v>85</v>
      </c>
      <c r="F44" s="238" t="s">
        <v>88</v>
      </c>
      <c r="G44" s="239"/>
      <c r="H44" s="242" t="s">
        <v>19</v>
      </c>
      <c r="I44" s="239" t="s">
        <v>25</v>
      </c>
      <c r="J44" s="244"/>
      <c r="K44" s="227" t="s">
        <v>18</v>
      </c>
      <c r="L44" s="235"/>
      <c r="M44" s="24"/>
      <c r="N44" s="227">
        <v>10</v>
      </c>
      <c r="O44" s="234">
        <v>0.625</v>
      </c>
      <c r="P44" s="235"/>
      <c r="Q44" s="227" t="s">
        <v>85</v>
      </c>
      <c r="R44" s="238"/>
      <c r="S44" s="239"/>
      <c r="T44" s="242" t="s">
        <v>19</v>
      </c>
      <c r="U44" s="239"/>
      <c r="V44" s="244"/>
      <c r="W44" s="227" t="s">
        <v>18</v>
      </c>
      <c r="X44" s="235"/>
    </row>
    <row r="45" spans="2:24" ht="9" customHeight="1">
      <c r="B45" s="228"/>
      <c r="C45" s="228"/>
      <c r="D45" s="236"/>
      <c r="E45" s="228"/>
      <c r="F45" s="240"/>
      <c r="G45" s="241"/>
      <c r="H45" s="243"/>
      <c r="I45" s="241"/>
      <c r="J45" s="245"/>
      <c r="K45" s="228"/>
      <c r="L45" s="236"/>
      <c r="M45" s="24"/>
      <c r="N45" s="228"/>
      <c r="O45" s="228"/>
      <c r="P45" s="236"/>
      <c r="Q45" s="228"/>
      <c r="R45" s="240"/>
      <c r="S45" s="241"/>
      <c r="T45" s="243"/>
      <c r="U45" s="241"/>
      <c r="V45" s="245"/>
      <c r="W45" s="228"/>
      <c r="X45" s="236"/>
    </row>
    <row r="46" spans="2:24" ht="9" customHeight="1">
      <c r="B46" s="227">
        <v>11</v>
      </c>
      <c r="C46" s="234">
        <v>0.65277777777777779</v>
      </c>
      <c r="D46" s="235"/>
      <c r="E46" s="227" t="s">
        <v>26</v>
      </c>
      <c r="F46" s="238" t="s">
        <v>27</v>
      </c>
      <c r="G46" s="239"/>
      <c r="H46" s="242" t="s">
        <v>14</v>
      </c>
      <c r="I46" s="239" t="s">
        <v>86</v>
      </c>
      <c r="J46" s="244"/>
      <c r="K46" s="227" t="s">
        <v>18</v>
      </c>
      <c r="L46" s="235"/>
      <c r="M46" s="24"/>
      <c r="N46" s="227">
        <v>11</v>
      </c>
      <c r="O46" s="234">
        <v>0.65277777777777779</v>
      </c>
      <c r="P46" s="235"/>
      <c r="Q46" s="227" t="s">
        <v>26</v>
      </c>
      <c r="R46" s="238"/>
      <c r="S46" s="239"/>
      <c r="T46" s="242" t="s">
        <v>14</v>
      </c>
      <c r="U46" s="239"/>
      <c r="V46" s="244"/>
      <c r="W46" s="227" t="s">
        <v>18</v>
      </c>
      <c r="X46" s="235"/>
    </row>
    <row r="47" spans="2:24" ht="9" customHeight="1">
      <c r="B47" s="228"/>
      <c r="C47" s="228"/>
      <c r="D47" s="236"/>
      <c r="E47" s="228"/>
      <c r="F47" s="240"/>
      <c r="G47" s="241"/>
      <c r="H47" s="243"/>
      <c r="I47" s="241"/>
      <c r="J47" s="245"/>
      <c r="K47" s="228"/>
      <c r="L47" s="236"/>
      <c r="M47" s="24"/>
      <c r="N47" s="228"/>
      <c r="O47" s="228"/>
      <c r="P47" s="236"/>
      <c r="Q47" s="228"/>
      <c r="R47" s="240"/>
      <c r="S47" s="241"/>
      <c r="T47" s="243"/>
      <c r="U47" s="241"/>
      <c r="V47" s="245"/>
      <c r="W47" s="228"/>
      <c r="X47" s="236"/>
    </row>
    <row r="48" spans="2:24" ht="9" customHeight="1">
      <c r="B48" s="227">
        <v>12</v>
      </c>
      <c r="C48" s="234">
        <v>0.68055555555555547</v>
      </c>
      <c r="D48" s="235"/>
      <c r="E48" s="227" t="s">
        <v>26</v>
      </c>
      <c r="F48" s="238" t="s">
        <v>89</v>
      </c>
      <c r="G48" s="239"/>
      <c r="H48" s="242" t="s">
        <v>14</v>
      </c>
      <c r="I48" s="239" t="s">
        <v>87</v>
      </c>
      <c r="J48" s="244"/>
      <c r="K48" s="227" t="s">
        <v>18</v>
      </c>
      <c r="L48" s="235"/>
      <c r="M48" s="24"/>
      <c r="N48" s="227">
        <v>12</v>
      </c>
      <c r="O48" s="234">
        <v>0.68055555555555547</v>
      </c>
      <c r="P48" s="235"/>
      <c r="Q48" s="227" t="s">
        <v>26</v>
      </c>
      <c r="R48" s="238"/>
      <c r="S48" s="239"/>
      <c r="T48" s="242" t="s">
        <v>14</v>
      </c>
      <c r="U48" s="239"/>
      <c r="V48" s="244"/>
      <c r="W48" s="227" t="s">
        <v>18</v>
      </c>
      <c r="X48" s="235"/>
    </row>
    <row r="49" spans="2:24" ht="9" customHeight="1">
      <c r="B49" s="228"/>
      <c r="C49" s="228"/>
      <c r="D49" s="236"/>
      <c r="E49" s="228"/>
      <c r="F49" s="240"/>
      <c r="G49" s="241"/>
      <c r="H49" s="243"/>
      <c r="I49" s="241"/>
      <c r="J49" s="245"/>
      <c r="K49" s="228"/>
      <c r="L49" s="236"/>
      <c r="M49" s="24"/>
      <c r="N49" s="228"/>
      <c r="O49" s="228"/>
      <c r="P49" s="236"/>
      <c r="Q49" s="228"/>
      <c r="R49" s="240"/>
      <c r="S49" s="241"/>
      <c r="T49" s="243"/>
      <c r="U49" s="241"/>
      <c r="V49" s="245"/>
      <c r="W49" s="228"/>
      <c r="X49" s="236"/>
    </row>
    <row r="50" spans="2:24" ht="9" customHeight="1">
      <c r="B50" s="227">
        <v>13</v>
      </c>
      <c r="C50" s="234"/>
      <c r="D50" s="235"/>
      <c r="E50" s="227"/>
      <c r="F50" s="238"/>
      <c r="G50" s="239"/>
      <c r="H50" s="242"/>
      <c r="I50" s="239"/>
      <c r="J50" s="244"/>
      <c r="K50" s="227" t="s">
        <v>18</v>
      </c>
      <c r="L50" s="235"/>
      <c r="M50" s="24"/>
      <c r="N50" s="267" t="s">
        <v>20</v>
      </c>
      <c r="O50" s="267"/>
      <c r="P50" s="267"/>
      <c r="Q50" s="267"/>
      <c r="R50" s="267"/>
      <c r="S50" s="267"/>
      <c r="T50" s="267"/>
      <c r="U50" s="267"/>
      <c r="V50" s="267"/>
      <c r="W50" s="267"/>
      <c r="X50" s="267"/>
    </row>
    <row r="51" spans="2:24" ht="9" customHeight="1">
      <c r="B51" s="228"/>
      <c r="C51" s="228"/>
      <c r="D51" s="236"/>
      <c r="E51" s="228"/>
      <c r="F51" s="240"/>
      <c r="G51" s="241"/>
      <c r="H51" s="243"/>
      <c r="I51" s="241"/>
      <c r="J51" s="245"/>
      <c r="K51" s="228"/>
      <c r="L51" s="236"/>
      <c r="M51" s="24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</row>
    <row r="52" spans="2:24" ht="9" customHeight="1">
      <c r="B52" s="227">
        <v>14</v>
      </c>
      <c r="C52" s="234"/>
      <c r="D52" s="235"/>
      <c r="E52" s="227"/>
      <c r="F52" s="238"/>
      <c r="G52" s="239"/>
      <c r="H52" s="242"/>
      <c r="I52" s="239"/>
      <c r="J52" s="244"/>
      <c r="K52" s="227" t="s">
        <v>18</v>
      </c>
      <c r="L52" s="235"/>
      <c r="M52" s="24"/>
    </row>
    <row r="53" spans="2:24" ht="9" customHeight="1">
      <c r="B53" s="228"/>
      <c r="C53" s="228"/>
      <c r="D53" s="236"/>
      <c r="E53" s="228"/>
      <c r="F53" s="240"/>
      <c r="G53" s="241"/>
      <c r="H53" s="243"/>
      <c r="I53" s="241"/>
      <c r="J53" s="245"/>
      <c r="K53" s="228"/>
      <c r="L53" s="236"/>
      <c r="M53" s="24"/>
    </row>
    <row r="54" spans="2:24" ht="9" customHeight="1">
      <c r="B54" s="227">
        <v>15</v>
      </c>
      <c r="C54" s="234"/>
      <c r="D54" s="235"/>
      <c r="E54" s="227"/>
      <c r="F54" s="238"/>
      <c r="G54" s="239"/>
      <c r="H54" s="242"/>
      <c r="I54" s="239"/>
      <c r="J54" s="244"/>
      <c r="K54" s="227" t="s">
        <v>18</v>
      </c>
      <c r="L54" s="235"/>
      <c r="M54" s="24"/>
    </row>
    <row r="55" spans="2:24" ht="9" customHeight="1">
      <c r="B55" s="228"/>
      <c r="C55" s="228"/>
      <c r="D55" s="236"/>
      <c r="E55" s="228"/>
      <c r="F55" s="240"/>
      <c r="G55" s="241"/>
      <c r="H55" s="243"/>
      <c r="I55" s="241"/>
      <c r="J55" s="245"/>
      <c r="K55" s="228"/>
      <c r="L55" s="236"/>
      <c r="M55" s="24"/>
    </row>
    <row r="56" spans="2:24" ht="9" customHeight="1">
      <c r="B56" s="232">
        <v>16</v>
      </c>
      <c r="C56" s="234"/>
      <c r="D56" s="249"/>
      <c r="E56" s="232"/>
      <c r="F56" s="238"/>
      <c r="G56" s="239"/>
      <c r="H56" s="242"/>
      <c r="I56" s="239"/>
      <c r="J56" s="244"/>
      <c r="K56" s="227" t="s">
        <v>17</v>
      </c>
      <c r="L56" s="235"/>
      <c r="M56" s="24"/>
    </row>
    <row r="57" spans="2:24" ht="9" customHeight="1">
      <c r="B57" s="233"/>
      <c r="C57" s="250"/>
      <c r="D57" s="251"/>
      <c r="E57" s="233"/>
      <c r="F57" s="240"/>
      <c r="G57" s="241"/>
      <c r="H57" s="243"/>
      <c r="I57" s="241"/>
      <c r="J57" s="245"/>
      <c r="K57" s="228"/>
      <c r="L57" s="236"/>
      <c r="M57" s="24"/>
    </row>
    <row r="58" spans="2:24" ht="9" customHeight="1"/>
    <row r="59" spans="2:24" ht="9" customHeight="1"/>
  </sheetData>
  <mergeCells count="239">
    <mergeCell ref="R46:S47"/>
    <mergeCell ref="T46:T47"/>
    <mergeCell ref="U46:V47"/>
    <mergeCell ref="W46:X47"/>
    <mergeCell ref="N48:N49"/>
    <mergeCell ref="O48:P49"/>
    <mergeCell ref="Q48:Q49"/>
    <mergeCell ref="R48:S49"/>
    <mergeCell ref="T48:T49"/>
    <mergeCell ref="U48:V49"/>
    <mergeCell ref="W48:X49"/>
    <mergeCell ref="N50:X51"/>
    <mergeCell ref="R38:S39"/>
    <mergeCell ref="T38:T39"/>
    <mergeCell ref="U38:V39"/>
    <mergeCell ref="R40:S41"/>
    <mergeCell ref="T40:T41"/>
    <mergeCell ref="U40:V41"/>
    <mergeCell ref="N42:N43"/>
    <mergeCell ref="O42:P43"/>
    <mergeCell ref="Q42:Q43"/>
    <mergeCell ref="R42:S43"/>
    <mergeCell ref="T42:T43"/>
    <mergeCell ref="U42:V43"/>
    <mergeCell ref="W42:X43"/>
    <mergeCell ref="N44:N45"/>
    <mergeCell ref="O44:P45"/>
    <mergeCell ref="Q44:Q45"/>
    <mergeCell ref="R44:S45"/>
    <mergeCell ref="T44:T45"/>
    <mergeCell ref="U44:V45"/>
    <mergeCell ref="W44:X45"/>
    <mergeCell ref="N46:N47"/>
    <mergeCell ref="O46:P47"/>
    <mergeCell ref="Q46:Q47"/>
    <mergeCell ref="B10:D12"/>
    <mergeCell ref="E10:L12"/>
    <mergeCell ref="N10:P12"/>
    <mergeCell ref="Q10:X12"/>
    <mergeCell ref="B13:C14"/>
    <mergeCell ref="D13:L14"/>
    <mergeCell ref="N13:O14"/>
    <mergeCell ref="P13:X14"/>
    <mergeCell ref="V1:W2"/>
    <mergeCell ref="E2:G2"/>
    <mergeCell ref="H2:K2"/>
    <mergeCell ref="E4:O5"/>
    <mergeCell ref="E6:R7"/>
    <mergeCell ref="A9:L9"/>
    <mergeCell ref="B22:B23"/>
    <mergeCell ref="C22:D23"/>
    <mergeCell ref="E22:E23"/>
    <mergeCell ref="F22:J23"/>
    <mergeCell ref="K22:K23"/>
    <mergeCell ref="L22:L23"/>
    <mergeCell ref="B24:B25"/>
    <mergeCell ref="B15:L16"/>
    <mergeCell ref="N15:X16"/>
    <mergeCell ref="B17:L18"/>
    <mergeCell ref="N17:X18"/>
    <mergeCell ref="B19:L21"/>
    <mergeCell ref="N19:X21"/>
    <mergeCell ref="N22:N23"/>
    <mergeCell ref="O22:P23"/>
    <mergeCell ref="Q22:Q23"/>
    <mergeCell ref="R22:V23"/>
    <mergeCell ref="W22:W23"/>
    <mergeCell ref="X22:X23"/>
    <mergeCell ref="N24:N25"/>
    <mergeCell ref="O24:P25"/>
    <mergeCell ref="Q24:Q25"/>
    <mergeCell ref="R24:V25"/>
    <mergeCell ref="W24:X25"/>
    <mergeCell ref="K26:L27"/>
    <mergeCell ref="B28:B29"/>
    <mergeCell ref="C28:D29"/>
    <mergeCell ref="E28:E29"/>
    <mergeCell ref="F28:G29"/>
    <mergeCell ref="H28:H29"/>
    <mergeCell ref="I28:J29"/>
    <mergeCell ref="K28:L29"/>
    <mergeCell ref="C24:D25"/>
    <mergeCell ref="E24:E25"/>
    <mergeCell ref="F24:J25"/>
    <mergeCell ref="K24:L25"/>
    <mergeCell ref="B26:B27"/>
    <mergeCell ref="C26:D27"/>
    <mergeCell ref="E26:E27"/>
    <mergeCell ref="F26:G27"/>
    <mergeCell ref="H26:H27"/>
    <mergeCell ref="I26:J27"/>
    <mergeCell ref="K30:L31"/>
    <mergeCell ref="B32:B33"/>
    <mergeCell ref="C32:D33"/>
    <mergeCell ref="E32:E33"/>
    <mergeCell ref="F32:G33"/>
    <mergeCell ref="H32:H33"/>
    <mergeCell ref="I32:J33"/>
    <mergeCell ref="K32:L33"/>
    <mergeCell ref="B30:B31"/>
    <mergeCell ref="C30:D31"/>
    <mergeCell ref="E30:E31"/>
    <mergeCell ref="F30:G31"/>
    <mergeCell ref="H30:H31"/>
    <mergeCell ref="I30:J31"/>
    <mergeCell ref="K34:L35"/>
    <mergeCell ref="B36:B37"/>
    <mergeCell ref="C36:D37"/>
    <mergeCell ref="E36:E37"/>
    <mergeCell ref="F36:G37"/>
    <mergeCell ref="H36:H37"/>
    <mergeCell ref="I36:J37"/>
    <mergeCell ref="K36:L37"/>
    <mergeCell ref="B34:B35"/>
    <mergeCell ref="C34:D35"/>
    <mergeCell ref="E34:E35"/>
    <mergeCell ref="F34:G35"/>
    <mergeCell ref="H34:H35"/>
    <mergeCell ref="I34:J35"/>
    <mergeCell ref="K38:L39"/>
    <mergeCell ref="B40:B41"/>
    <mergeCell ref="C40:D41"/>
    <mergeCell ref="E40:E41"/>
    <mergeCell ref="F40:G41"/>
    <mergeCell ref="H40:H41"/>
    <mergeCell ref="I40:J41"/>
    <mergeCell ref="K40:L41"/>
    <mergeCell ref="B38:B39"/>
    <mergeCell ref="C38:D39"/>
    <mergeCell ref="E38:E39"/>
    <mergeCell ref="F38:G39"/>
    <mergeCell ref="H38:H39"/>
    <mergeCell ref="I38:J39"/>
    <mergeCell ref="K42:L43"/>
    <mergeCell ref="B44:B45"/>
    <mergeCell ref="C44:D45"/>
    <mergeCell ref="E44:E45"/>
    <mergeCell ref="F44:G45"/>
    <mergeCell ref="H44:H45"/>
    <mergeCell ref="I44:J45"/>
    <mergeCell ref="K44:L45"/>
    <mergeCell ref="B42:B43"/>
    <mergeCell ref="C42:D43"/>
    <mergeCell ref="E42:E43"/>
    <mergeCell ref="F42:G43"/>
    <mergeCell ref="H42:H43"/>
    <mergeCell ref="I42:J43"/>
    <mergeCell ref="K46:L47"/>
    <mergeCell ref="B48:B49"/>
    <mergeCell ref="C48:D49"/>
    <mergeCell ref="E48:E49"/>
    <mergeCell ref="F48:G49"/>
    <mergeCell ref="H48:H49"/>
    <mergeCell ref="I48:J49"/>
    <mergeCell ref="K48:L49"/>
    <mergeCell ref="B46:B47"/>
    <mergeCell ref="C46:D47"/>
    <mergeCell ref="E46:E47"/>
    <mergeCell ref="F46:G47"/>
    <mergeCell ref="H46:H47"/>
    <mergeCell ref="I46:J47"/>
    <mergeCell ref="F52:G53"/>
    <mergeCell ref="H52:H53"/>
    <mergeCell ref="I52:J53"/>
    <mergeCell ref="K52:L53"/>
    <mergeCell ref="B50:B51"/>
    <mergeCell ref="C50:D51"/>
    <mergeCell ref="E50:E51"/>
    <mergeCell ref="F50:G51"/>
    <mergeCell ref="H50:H51"/>
    <mergeCell ref="I50:J51"/>
    <mergeCell ref="K50:L51"/>
    <mergeCell ref="B52:B53"/>
    <mergeCell ref="C52:D53"/>
    <mergeCell ref="E52:E53"/>
    <mergeCell ref="K54:L55"/>
    <mergeCell ref="B56:B57"/>
    <mergeCell ref="C56:D57"/>
    <mergeCell ref="E56:E57"/>
    <mergeCell ref="F56:G57"/>
    <mergeCell ref="H56:H57"/>
    <mergeCell ref="I56:J57"/>
    <mergeCell ref="K56:L57"/>
    <mergeCell ref="B54:B55"/>
    <mergeCell ref="C54:D55"/>
    <mergeCell ref="E54:E55"/>
    <mergeCell ref="F54:G55"/>
    <mergeCell ref="H54:H55"/>
    <mergeCell ref="I54:J55"/>
    <mergeCell ref="N26:N27"/>
    <mergeCell ref="O26:P27"/>
    <mergeCell ref="Q26:Q27"/>
    <mergeCell ref="R26:S27"/>
    <mergeCell ref="T26:T27"/>
    <mergeCell ref="U26:V27"/>
    <mergeCell ref="W26:X27"/>
    <mergeCell ref="N28:N29"/>
    <mergeCell ref="O28:P29"/>
    <mergeCell ref="Q28:Q29"/>
    <mergeCell ref="R28:S29"/>
    <mergeCell ref="T28:T29"/>
    <mergeCell ref="U28:V29"/>
    <mergeCell ref="W28:X29"/>
    <mergeCell ref="W30:X31"/>
    <mergeCell ref="N32:N33"/>
    <mergeCell ref="O32:P33"/>
    <mergeCell ref="Q32:Q33"/>
    <mergeCell ref="R32:S33"/>
    <mergeCell ref="T32:T33"/>
    <mergeCell ref="U32:V33"/>
    <mergeCell ref="W32:X33"/>
    <mergeCell ref="N30:N31"/>
    <mergeCell ref="O30:P31"/>
    <mergeCell ref="Q30:Q31"/>
    <mergeCell ref="R30:S31"/>
    <mergeCell ref="T30:T31"/>
    <mergeCell ref="U30:V31"/>
    <mergeCell ref="N38:N39"/>
    <mergeCell ref="O38:P39"/>
    <mergeCell ref="Q38:Q39"/>
    <mergeCell ref="W38:X39"/>
    <mergeCell ref="N40:N41"/>
    <mergeCell ref="O40:P41"/>
    <mergeCell ref="Q40:Q41"/>
    <mergeCell ref="W40:X41"/>
    <mergeCell ref="W34:X35"/>
    <mergeCell ref="N36:N37"/>
    <mergeCell ref="O36:P37"/>
    <mergeCell ref="Q36:Q37"/>
    <mergeCell ref="R36:S37"/>
    <mergeCell ref="T36:T37"/>
    <mergeCell ref="U36:V37"/>
    <mergeCell ref="W36:X37"/>
    <mergeCell ref="N34:N35"/>
    <mergeCell ref="O34:P35"/>
    <mergeCell ref="Q34:Q35"/>
    <mergeCell ref="R34:S35"/>
    <mergeCell ref="T34:T35"/>
    <mergeCell ref="U34:V35"/>
  </mergeCells>
  <phoneticPr fontId="3"/>
  <pageMargins left="0.59055118110236227" right="0.39370078740157483" top="0.59055118110236227" bottom="0.78740157480314965" header="0.31496062992125984" footer="0.31496062992125984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U9_対戦表</vt:lpstr>
      <vt:lpstr>U9_時程表</vt:lpstr>
      <vt:lpstr>U11_対戦表</vt:lpstr>
      <vt:lpstr>U11_時程表</vt:lpstr>
      <vt:lpstr>U11_対戦表!GroupTitle</vt:lpstr>
      <vt:lpstr>U9_対戦表!GroupTitle</vt:lpstr>
      <vt:lpstr>U11_対戦表!TnmtTitle</vt:lpstr>
      <vt:lpstr>U9_対戦表!TnmtTitle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jo.ko.atsushi@dj9.so-net.ne.jp</dc:creator>
  <cp:lastModifiedBy>岩片健</cp:lastModifiedBy>
  <cp:lastPrinted>2018-05-16T13:21:25Z</cp:lastPrinted>
  <dcterms:created xsi:type="dcterms:W3CDTF">2018-05-13T14:10:02Z</dcterms:created>
  <dcterms:modified xsi:type="dcterms:W3CDTF">2018-05-16T13:22:48Z</dcterms:modified>
</cp:coreProperties>
</file>