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健\マイドキュメンツ\"/>
    </mc:Choice>
  </mc:AlternateContent>
  <xr:revisionPtr revIDLastSave="0" documentId="13_ncr:1_{57A4DE9B-8668-42B8-B5AC-B2E1311C3B8E}" xr6:coauthVersionLast="32" xr6:coauthVersionMax="32" xr10:uidLastSave="{00000000-0000-0000-0000-000000000000}"/>
  <bookViews>
    <workbookView xWindow="0" yWindow="0" windowWidth="23040" windowHeight="8280" activeTab="3" xr2:uid="{00000000-000D-0000-FFFF-FFFF00000000}"/>
  </bookViews>
  <sheets>
    <sheet name="U9_対戦表" sheetId="5" r:id="rId1"/>
    <sheet name="U9_時程表" sheetId="4" r:id="rId2"/>
    <sheet name="U10_対戦表 " sheetId="11" r:id="rId3"/>
    <sheet name="U10_時程表" sheetId="12" r:id="rId4"/>
    <sheet name="U11_対戦表" sheetId="6" r:id="rId5"/>
    <sheet name="U11_時程表" sheetId="7" r:id="rId6"/>
    <sheet name="U12_対戦表" sheetId="8" r:id="rId7"/>
    <sheet name="U12_時程表" sheetId="9" r:id="rId8"/>
    <sheet name="６年の部_時程表 (2)" sheetId="10" r:id="rId9"/>
  </sheets>
  <definedNames>
    <definedName name="GroupTitle" localSheetId="2">'U10_対戦表 '!#REF!</definedName>
    <definedName name="GroupTitle" localSheetId="4">U11_対戦表!$A$10</definedName>
    <definedName name="GroupTitle" localSheetId="6">U12_対戦表!$A$10</definedName>
    <definedName name="GroupTitle" localSheetId="0">U9_対戦表!$A$10</definedName>
    <definedName name="_xlnm.Print_Area" localSheetId="8">'６年の部_時程表 (2)'!$A$1:$Y$57</definedName>
    <definedName name="_xlnm.Print_Area" localSheetId="3">U10_時程表!$A$1:$Z$51</definedName>
    <definedName name="_xlnm.Print_Area" localSheetId="2">'U10_対戦表 '!$A$1:$Z$94</definedName>
    <definedName name="_xlnm.Print_Area" localSheetId="7">U12_時程表!$A$1:$Z$57</definedName>
    <definedName name="_xlnm.Print_Area" localSheetId="6">U12_対戦表!$A$1:$AL$40</definedName>
    <definedName name="TnmtTitle" localSheetId="2">'U10_対戦表 '!$49:$52</definedName>
    <definedName name="TnmtTitle" localSheetId="4">U11_対戦表!$46:$49</definedName>
    <definedName name="TnmtTitle" localSheetId="6">U12_対戦表!#REF!</definedName>
    <definedName name="TnmtTitle" localSheetId="0">U9_対戦表!$60:$63</definedName>
  </definedNames>
  <calcPr calcId="179017"/>
</workbook>
</file>

<file path=xl/calcChain.xml><?xml version="1.0" encoding="utf-8"?>
<calcChain xmlns="http://schemas.openxmlformats.org/spreadsheetml/2006/main">
  <c r="M37" i="11" l="1"/>
  <c r="I37" i="11"/>
  <c r="T37" i="11" s="1"/>
  <c r="G37" i="11"/>
  <c r="F37" i="11"/>
  <c r="O37" i="11" s="1"/>
  <c r="D37" i="11"/>
  <c r="N37" i="11" s="1"/>
  <c r="T35" i="11"/>
  <c r="O35" i="11"/>
  <c r="M35" i="11"/>
  <c r="F35" i="11"/>
  <c r="D35" i="11"/>
  <c r="S33" i="11" s="1"/>
  <c r="T33" i="11"/>
  <c r="O33" i="11"/>
  <c r="P33" i="11" s="1"/>
  <c r="N33" i="11"/>
  <c r="M33" i="11"/>
  <c r="J31" i="11"/>
  <c r="G31" i="11"/>
  <c r="D31" i="11"/>
  <c r="O28" i="11"/>
  <c r="I28" i="11"/>
  <c r="G28" i="11"/>
  <c r="T28" i="11" s="1"/>
  <c r="F28" i="11"/>
  <c r="S28" i="11" s="1"/>
  <c r="D28" i="11"/>
  <c r="N28" i="11" s="1"/>
  <c r="P28" i="11" s="1"/>
  <c r="O26" i="11"/>
  <c r="F26" i="11"/>
  <c r="S26" i="11" s="1"/>
  <c r="D26" i="11"/>
  <c r="N26" i="11" s="1"/>
  <c r="P26" i="11" s="1"/>
  <c r="T24" i="11"/>
  <c r="O24" i="11"/>
  <c r="N24" i="11"/>
  <c r="P24" i="11" s="1"/>
  <c r="M24" i="11"/>
  <c r="J22" i="11"/>
  <c r="G22" i="11"/>
  <c r="D22" i="11"/>
  <c r="O19" i="11"/>
  <c r="I19" i="11"/>
  <c r="G19" i="11"/>
  <c r="F19" i="11"/>
  <c r="D19" i="11"/>
  <c r="V19" i="11" s="1"/>
  <c r="N17" i="11"/>
  <c r="F17" i="11"/>
  <c r="O17" i="11" s="1"/>
  <c r="P17" i="11" s="1"/>
  <c r="D17" i="11"/>
  <c r="O15" i="11"/>
  <c r="N15" i="11"/>
  <c r="P15" i="11" s="1"/>
  <c r="M15" i="11"/>
  <c r="J13" i="11"/>
  <c r="G13" i="11"/>
  <c r="D13" i="11"/>
  <c r="B13" i="10"/>
  <c r="N13" i="9"/>
  <c r="B13" i="9"/>
  <c r="AA27" i="8"/>
  <c r="Z27" i="8"/>
  <c r="AB27" i="8" s="1"/>
  <c r="Y27" i="8"/>
  <c r="AJ27" i="8" s="1"/>
  <c r="AA25" i="8"/>
  <c r="Z25" i="8"/>
  <c r="AB25" i="8" s="1"/>
  <c r="Y25" i="8"/>
  <c r="R25" i="8"/>
  <c r="P25" i="8"/>
  <c r="O25" i="8"/>
  <c r="M25" i="8"/>
  <c r="AJ23" i="8"/>
  <c r="O23" i="8"/>
  <c r="M23" i="8"/>
  <c r="AJ21" i="8"/>
  <c r="AE19" i="8"/>
  <c r="Z19" i="8"/>
  <c r="Y19" i="8"/>
  <c r="I19" i="8"/>
  <c r="AF19" i="8" s="1"/>
  <c r="G19" i="8"/>
  <c r="AF17" i="8"/>
  <c r="AB17" i="8"/>
  <c r="AJ17" i="8" s="1"/>
  <c r="AA17" i="8"/>
  <c r="Z17" i="8"/>
  <c r="Y17" i="8"/>
  <c r="F17" i="8"/>
  <c r="AE17" i="8" s="1"/>
  <c r="D17" i="8"/>
  <c r="AF15" i="8"/>
  <c r="Y15" i="8"/>
  <c r="AJ15" i="8" s="1"/>
  <c r="V13" i="8"/>
  <c r="S13" i="8"/>
  <c r="P13" i="8"/>
  <c r="M13" i="8"/>
  <c r="J13" i="8"/>
  <c r="G13" i="8"/>
  <c r="D13" i="8"/>
  <c r="X33" i="11" l="1"/>
  <c r="X35" i="11"/>
  <c r="X24" i="11"/>
  <c r="P37" i="11"/>
  <c r="X37" i="11"/>
  <c r="M19" i="11"/>
  <c r="W15" i="11"/>
  <c r="M17" i="11"/>
  <c r="N19" i="11"/>
  <c r="P19" i="11" s="1"/>
  <c r="S24" i="11"/>
  <c r="X31" i="11"/>
  <c r="N35" i="11"/>
  <c r="P35" i="11" s="1"/>
  <c r="S35" i="11"/>
  <c r="S37" i="11"/>
  <c r="V17" i="11"/>
  <c r="M26" i="11"/>
  <c r="X26" i="11" s="1"/>
  <c r="M28" i="11"/>
  <c r="X28" i="11" s="1"/>
  <c r="V15" i="11"/>
  <c r="T26" i="11"/>
  <c r="AJ25" i="8"/>
  <c r="AJ13" i="8"/>
  <c r="AA19" i="8"/>
  <c r="AB19" i="8" s="1"/>
  <c r="AJ19" i="8" s="1"/>
  <c r="AE15" i="8"/>
  <c r="X22" i="11" l="1"/>
  <c r="Q33" i="11"/>
  <c r="Q37" i="11"/>
  <c r="Q35" i="11"/>
  <c r="X13" i="11"/>
  <c r="AC19" i="8"/>
  <c r="AC15" i="8"/>
  <c r="AC17" i="8"/>
  <c r="Q28" i="11" l="1"/>
  <c r="Q26" i="11"/>
  <c r="Q24" i="11"/>
  <c r="Q15" i="11"/>
  <c r="X15" i="11" s="1"/>
  <c r="Q19" i="11"/>
  <c r="X19" i="11" s="1"/>
  <c r="T19" i="11"/>
  <c r="Q17" i="11"/>
  <c r="X17" i="11" s="1"/>
  <c r="J39" i="6"/>
  <c r="A63" i="6" s="1"/>
  <c r="G61" i="6"/>
  <c r="J61" i="6"/>
  <c r="D65" i="6"/>
  <c r="F65" i="6"/>
  <c r="D67" i="6"/>
  <c r="S67" i="6" s="1"/>
  <c r="F67" i="6"/>
  <c r="T63" i="6" s="1"/>
  <c r="G67" i="6"/>
  <c r="I67" i="6"/>
  <c r="U61" i="6"/>
  <c r="S63" i="6"/>
  <c r="U63" i="6"/>
  <c r="S65" i="6"/>
  <c r="U65" i="6"/>
  <c r="U67" i="6"/>
  <c r="M41" i="6"/>
  <c r="U26" i="7" s="1"/>
  <c r="D39" i="6"/>
  <c r="R36" i="7" s="1"/>
  <c r="D41" i="6"/>
  <c r="R38" i="7"/>
  <c r="R44" i="7" s="1"/>
  <c r="G39" i="6"/>
  <c r="U38" i="7" s="1"/>
  <c r="G41" i="6"/>
  <c r="U36" i="7" s="1"/>
  <c r="U50" i="7"/>
  <c r="M39" i="6"/>
  <c r="J41" i="6"/>
  <c r="A58" i="6"/>
  <c r="M50" i="6" s="1"/>
  <c r="A56" i="6"/>
  <c r="D58" i="6"/>
  <c r="P58" i="6" s="1"/>
  <c r="F58" i="6"/>
  <c r="G58" i="6"/>
  <c r="I58" i="6"/>
  <c r="J58" i="6"/>
  <c r="W58" i="6" s="1"/>
  <c r="L58" i="6"/>
  <c r="R58" i="6"/>
  <c r="V58" i="6"/>
  <c r="P52" i="6"/>
  <c r="X50" i="6" s="1"/>
  <c r="D54" i="6"/>
  <c r="F54" i="6"/>
  <c r="P54" i="6"/>
  <c r="X54" i="6" s="1"/>
  <c r="D56" i="6"/>
  <c r="W52" i="6" s="1"/>
  <c r="F56" i="6"/>
  <c r="G56" i="6"/>
  <c r="I56" i="6"/>
  <c r="P56" i="6" s="1"/>
  <c r="Q52" i="6"/>
  <c r="R52" i="6"/>
  <c r="S52" i="6" s="1"/>
  <c r="Q54" i="6"/>
  <c r="S54" i="6" s="1"/>
  <c r="R54" i="6"/>
  <c r="Q56" i="6"/>
  <c r="S56" i="6" s="1"/>
  <c r="R56" i="6"/>
  <c r="W56" i="6"/>
  <c r="V56" i="6"/>
  <c r="W54" i="6"/>
  <c r="V54" i="6"/>
  <c r="V52" i="6"/>
  <c r="J50" i="6"/>
  <c r="D57" i="5"/>
  <c r="B86" i="5" s="1"/>
  <c r="U32" i="4" s="1"/>
  <c r="G55" i="5"/>
  <c r="B83" i="5" s="1"/>
  <c r="R32" i="4" s="1"/>
  <c r="J57" i="5"/>
  <c r="B80" i="5"/>
  <c r="U30" i="4" s="1"/>
  <c r="M55" i="5"/>
  <c r="B77" i="5"/>
  <c r="R30" i="4"/>
  <c r="M57" i="5"/>
  <c r="B74" i="5" s="1"/>
  <c r="U28" i="4" s="1"/>
  <c r="J55" i="5"/>
  <c r="B71" i="5" s="1"/>
  <c r="R28" i="4" s="1"/>
  <c r="G57" i="5"/>
  <c r="B68" i="5"/>
  <c r="U26" i="4" s="1"/>
  <c r="D55" i="5"/>
  <c r="R26" i="4"/>
  <c r="B13" i="7"/>
  <c r="N13" i="7"/>
  <c r="D13" i="6"/>
  <c r="G13" i="6"/>
  <c r="J13" i="6"/>
  <c r="M13" i="6"/>
  <c r="P15" i="6"/>
  <c r="D17" i="6"/>
  <c r="P17" i="6" s="1"/>
  <c r="F17" i="6"/>
  <c r="V17" i="6" s="1"/>
  <c r="D19" i="6"/>
  <c r="W15" i="6" s="1"/>
  <c r="F19" i="6"/>
  <c r="G19" i="6"/>
  <c r="P19" i="6" s="1"/>
  <c r="I19" i="6"/>
  <c r="D21" i="6"/>
  <c r="F21" i="6"/>
  <c r="P21" i="6" s="1"/>
  <c r="G21" i="6"/>
  <c r="I21" i="6"/>
  <c r="V21" i="6" s="1"/>
  <c r="J21" i="6"/>
  <c r="L21" i="6"/>
  <c r="W21" i="6" s="1"/>
  <c r="Q15" i="6"/>
  <c r="S15" i="6" s="1"/>
  <c r="X15" i="6" s="1"/>
  <c r="R15" i="6"/>
  <c r="Q17" i="6"/>
  <c r="S17" i="6" s="1"/>
  <c r="R17" i="6"/>
  <c r="R19" i="6"/>
  <c r="Q21" i="6"/>
  <c r="S21" i="6" s="1"/>
  <c r="R21" i="6"/>
  <c r="V15" i="6"/>
  <c r="W17" i="6"/>
  <c r="V19" i="6"/>
  <c r="D24" i="6"/>
  <c r="G24" i="6"/>
  <c r="J24" i="6"/>
  <c r="M24" i="6"/>
  <c r="P26" i="6"/>
  <c r="D28" i="6"/>
  <c r="V26" i="6" s="1"/>
  <c r="F28" i="6"/>
  <c r="D30" i="6"/>
  <c r="F30" i="6"/>
  <c r="R30" i="6" s="1"/>
  <c r="G30" i="6"/>
  <c r="I30" i="6"/>
  <c r="D32" i="6"/>
  <c r="P32" i="6" s="1"/>
  <c r="F32" i="6"/>
  <c r="G32" i="6"/>
  <c r="I32" i="6"/>
  <c r="R32" i="6" s="1"/>
  <c r="J32" i="6"/>
  <c r="W32" i="6" s="1"/>
  <c r="L32" i="6"/>
  <c r="Q26" i="6"/>
  <c r="S26" i="6" s="1"/>
  <c r="X26" i="6" s="1"/>
  <c r="R26" i="6"/>
  <c r="Q28" i="6"/>
  <c r="S28" i="6" s="1"/>
  <c r="R28" i="6"/>
  <c r="Q30" i="6"/>
  <c r="S30" i="6" s="1"/>
  <c r="Q32" i="6"/>
  <c r="V28" i="6"/>
  <c r="W30" i="6"/>
  <c r="V32" i="6"/>
  <c r="A46" i="6"/>
  <c r="D48" i="5"/>
  <c r="F48" i="5"/>
  <c r="M48" i="5" s="1"/>
  <c r="G48" i="5"/>
  <c r="I48" i="5"/>
  <c r="T48" i="5" s="1"/>
  <c r="N48" i="5"/>
  <c r="M44" i="5"/>
  <c r="D46" i="5"/>
  <c r="F46" i="5"/>
  <c r="M46" i="5" s="1"/>
  <c r="X46" i="5" s="1"/>
  <c r="N44" i="5"/>
  <c r="O44" i="5"/>
  <c r="P44" i="5" s="1"/>
  <c r="N46" i="5"/>
  <c r="O46" i="5"/>
  <c r="P46" i="5" s="1"/>
  <c r="S44" i="5"/>
  <c r="J42" i="5"/>
  <c r="G42" i="5"/>
  <c r="D42" i="5"/>
  <c r="D39" i="5"/>
  <c r="F39" i="5"/>
  <c r="O39" i="5" s="1"/>
  <c r="G39" i="5"/>
  <c r="I39" i="5"/>
  <c r="N39" i="5"/>
  <c r="P39" i="5" s="1"/>
  <c r="T39" i="5"/>
  <c r="M35" i="5"/>
  <c r="D37" i="5"/>
  <c r="F37" i="5"/>
  <c r="M37" i="5" s="1"/>
  <c r="X37" i="5" s="1"/>
  <c r="N35" i="5"/>
  <c r="P35" i="5" s="1"/>
  <c r="O35" i="5"/>
  <c r="N37" i="5"/>
  <c r="P37" i="5" s="1"/>
  <c r="O37" i="5"/>
  <c r="T37" i="5"/>
  <c r="S35" i="5"/>
  <c r="J33" i="5"/>
  <c r="G33" i="5"/>
  <c r="D33" i="5"/>
  <c r="D30" i="5"/>
  <c r="F30" i="5"/>
  <c r="M30" i="5" s="1"/>
  <c r="G30" i="5"/>
  <c r="I30" i="5"/>
  <c r="T30" i="5" s="1"/>
  <c r="N30" i="5"/>
  <c r="M26" i="5"/>
  <c r="X26" i="5" s="1"/>
  <c r="D28" i="5"/>
  <c r="F28" i="5"/>
  <c r="M28" i="5" s="1"/>
  <c r="N26" i="5"/>
  <c r="P26" i="5" s="1"/>
  <c r="O26" i="5"/>
  <c r="N28" i="5"/>
  <c r="P28" i="5" s="1"/>
  <c r="O28" i="5"/>
  <c r="S26" i="5"/>
  <c r="J24" i="5"/>
  <c r="G24" i="5"/>
  <c r="D24" i="5"/>
  <c r="G21" i="5"/>
  <c r="I21" i="5"/>
  <c r="R21" i="5" s="1"/>
  <c r="J21" i="5"/>
  <c r="L21" i="5"/>
  <c r="W19" i="5" s="1"/>
  <c r="Q21" i="5"/>
  <c r="W21" i="5"/>
  <c r="P15" i="5"/>
  <c r="D17" i="5"/>
  <c r="F17" i="5"/>
  <c r="P17" i="5" s="1"/>
  <c r="D19" i="5"/>
  <c r="W15" i="5" s="1"/>
  <c r="F19" i="5"/>
  <c r="P19" i="5"/>
  <c r="X19" i="5" s="1"/>
  <c r="Q15" i="5"/>
  <c r="R15" i="5"/>
  <c r="S15" i="5"/>
  <c r="Q17" i="5"/>
  <c r="Q19" i="5"/>
  <c r="R19" i="5"/>
  <c r="S19" i="5"/>
  <c r="V19" i="5"/>
  <c r="M13" i="5"/>
  <c r="J13" i="5"/>
  <c r="G13" i="5"/>
  <c r="D13" i="5"/>
  <c r="B65" i="5"/>
  <c r="A60" i="5"/>
  <c r="N13" i="4"/>
  <c r="B13" i="4"/>
  <c r="X13" i="6" l="1"/>
  <c r="X17" i="6"/>
  <c r="T54" i="6"/>
  <c r="T56" i="6"/>
  <c r="T58" i="6"/>
  <c r="T52" i="6"/>
  <c r="X17" i="5"/>
  <c r="X21" i="6"/>
  <c r="X56" i="6"/>
  <c r="R48" i="7"/>
  <c r="U42" i="7"/>
  <c r="X30" i="5"/>
  <c r="S32" i="6"/>
  <c r="X32" i="6" s="1"/>
  <c r="S21" i="5"/>
  <c r="X28" i="5"/>
  <c r="X42" i="5"/>
  <c r="U48" i="7"/>
  <c r="U44" i="7"/>
  <c r="R50" i="7"/>
  <c r="R42" i="7"/>
  <c r="D61" i="6"/>
  <c r="R26" i="7"/>
  <c r="X24" i="5"/>
  <c r="V17" i="5"/>
  <c r="R17" i="5"/>
  <c r="S17" i="5" s="1"/>
  <c r="P21" i="5"/>
  <c r="X21" i="5" s="1"/>
  <c r="S28" i="5"/>
  <c r="S30" i="5"/>
  <c r="O30" i="5"/>
  <c r="P30" i="5" s="1"/>
  <c r="T35" i="5"/>
  <c r="M39" i="5"/>
  <c r="X39" i="5" s="1"/>
  <c r="S46" i="5"/>
  <c r="S48" i="5"/>
  <c r="O48" i="5"/>
  <c r="P48" i="5" s="1"/>
  <c r="X48" i="5" s="1"/>
  <c r="V30" i="6"/>
  <c r="P30" i="6"/>
  <c r="X30" i="6" s="1"/>
  <c r="W19" i="6"/>
  <c r="Q19" i="6"/>
  <c r="S19" i="6" s="1"/>
  <c r="X19" i="6" s="1"/>
  <c r="Q58" i="6"/>
  <c r="S58" i="6" s="1"/>
  <c r="X58" i="6" s="1"/>
  <c r="A52" i="6"/>
  <c r="D50" i="6" s="1"/>
  <c r="V15" i="5"/>
  <c r="W17" i="5"/>
  <c r="T28" i="5"/>
  <c r="X35" i="5"/>
  <c r="T46" i="5"/>
  <c r="W26" i="6"/>
  <c r="P28" i="6"/>
  <c r="X52" i="6"/>
  <c r="A54" i="6"/>
  <c r="G50" i="6" s="1"/>
  <c r="X44" i="5"/>
  <c r="X15" i="5"/>
  <c r="V21" i="5"/>
  <c r="T26" i="5"/>
  <c r="S37" i="5"/>
  <c r="S39" i="5"/>
  <c r="T44" i="5"/>
  <c r="W28" i="6"/>
  <c r="X33" i="5" l="1"/>
  <c r="T19" i="6"/>
  <c r="T17" i="6"/>
  <c r="T15" i="6"/>
  <c r="T21" i="6"/>
  <c r="X24" i="6"/>
  <c r="X28" i="6"/>
  <c r="Q30" i="5"/>
  <c r="Q28" i="5"/>
  <c r="Q26" i="5"/>
  <c r="Q48" i="5"/>
  <c r="Q46" i="5"/>
  <c r="Q44" i="5"/>
  <c r="X13" i="5"/>
  <c r="T19" i="5" l="1"/>
  <c r="T21" i="5"/>
  <c r="T17" i="5"/>
  <c r="T15" i="5"/>
  <c r="T32" i="6"/>
  <c r="T30" i="6"/>
  <c r="T28" i="6"/>
  <c r="T26" i="6"/>
  <c r="Q35" i="5"/>
  <c r="Q37" i="5"/>
  <c r="Q39" i="5"/>
</calcChain>
</file>

<file path=xl/sharedStrings.xml><?xml version="1.0" encoding="utf-8"?>
<sst xmlns="http://schemas.openxmlformats.org/spreadsheetml/2006/main" count="827" uniqueCount="254">
  <si>
    <t>Match Information</t>
    <phoneticPr fontId="8"/>
  </si>
  <si>
    <t>Match Information</t>
    <phoneticPr fontId="8"/>
  </si>
  <si>
    <t>時程表</t>
  </si>
  <si>
    <t>予選リーグ（15-5-15）</t>
  </si>
  <si>
    <t>決勝トーナメント（15-5-15）</t>
  </si>
  <si>
    <t>第16回狛江市少年少女サッカー大会</t>
    <phoneticPr fontId="8"/>
  </si>
  <si>
    <t>試</t>
    <phoneticPr fontId="8"/>
  </si>
  <si>
    <t>キックオフ</t>
    <phoneticPr fontId="8"/>
  </si>
  <si>
    <t>ブロック</t>
    <phoneticPr fontId="8"/>
  </si>
  <si>
    <t>対戦カード</t>
    <rPh sb="0" eb="2">
      <t>タイセン</t>
    </rPh>
    <phoneticPr fontId="8"/>
  </si>
  <si>
    <t>主審</t>
    <rPh sb="0" eb="2">
      <t>シュシン</t>
    </rPh>
    <phoneticPr fontId="8"/>
  </si>
  <si>
    <t>4審</t>
    <rPh sb="1" eb="2">
      <t>シン</t>
    </rPh>
    <phoneticPr fontId="8"/>
  </si>
  <si>
    <t>グランド準備</t>
    <rPh sb="4" eb="6">
      <t>ジュンビ</t>
    </rPh>
    <phoneticPr fontId="8"/>
  </si>
  <si>
    <t>①両者</t>
    <rPh sb="1" eb="2">
      <t>リョウ</t>
    </rPh>
    <rPh sb="2" eb="3">
      <t>シャ</t>
    </rPh>
    <phoneticPr fontId="8"/>
  </si>
  <si>
    <t>-</t>
    <phoneticPr fontId="8"/>
  </si>
  <si>
    <t>-</t>
    <phoneticPr fontId="8"/>
  </si>
  <si>
    <t>②両者</t>
    <rPh sb="1" eb="3">
      <t>リョウシャ</t>
    </rPh>
    <phoneticPr fontId="8"/>
  </si>
  <si>
    <t>後審</t>
    <rPh sb="0" eb="1">
      <t>ウシ</t>
    </rPh>
    <rPh sb="1" eb="2">
      <t>シン</t>
    </rPh>
    <phoneticPr fontId="8"/>
  </si>
  <si>
    <t>後審</t>
    <phoneticPr fontId="8"/>
  </si>
  <si>
    <t>-</t>
    <phoneticPr fontId="8"/>
  </si>
  <si>
    <t>後審</t>
    <phoneticPr fontId="8"/>
  </si>
  <si>
    <t>後審</t>
  </si>
  <si>
    <t>試</t>
  </si>
  <si>
    <t>キックオフ</t>
  </si>
  <si>
    <t>ブロック</t>
  </si>
  <si>
    <t>対戦カード</t>
  </si>
  <si>
    <t>主審</t>
  </si>
  <si>
    <t>4審</t>
  </si>
  <si>
    <t>グランド準備</t>
  </si>
  <si>
    <t>①両者</t>
  </si>
  <si>
    <t>-</t>
  </si>
  <si>
    <t>①勝者</t>
    <phoneticPr fontId="3"/>
  </si>
  <si>
    <t>②勝者</t>
    <phoneticPr fontId="3"/>
  </si>
  <si>
    <t>③勝者</t>
    <phoneticPr fontId="3"/>
  </si>
  <si>
    <t>④勝者</t>
    <phoneticPr fontId="3"/>
  </si>
  <si>
    <t>3位決定戦</t>
  </si>
  <si>
    <t>決勝</t>
  </si>
  <si>
    <t>表彰式</t>
  </si>
  <si>
    <t>A</t>
  </si>
  <si>
    <t>1FC-A</t>
  </si>
  <si>
    <t>東京Big-B</t>
  </si>
  <si>
    <t>N.W.FC</t>
  </si>
  <si>
    <t>B</t>
  </si>
  <si>
    <t>1FC-B</t>
  </si>
  <si>
    <t>F.C.KOMA6</t>
  </si>
  <si>
    <t>C</t>
  </si>
  <si>
    <t>KSC-W</t>
  </si>
  <si>
    <t>D</t>
  </si>
  <si>
    <t>KSC-Y</t>
  </si>
  <si>
    <t>3FC</t>
  </si>
  <si>
    <t>5FC</t>
  </si>
  <si>
    <t>東京Big-A</t>
  </si>
  <si>
    <t>予選リーグ 組合せ＆対戦表</t>
    <rPh sb="0" eb="2">
      <t>ヨセン</t>
    </rPh>
    <phoneticPr fontId="3"/>
  </si>
  <si>
    <t>予選リーグ 結果</t>
    <rPh sb="0" eb="2">
      <t>ヨセン</t>
    </rPh>
    <rPh sb="6" eb="8">
      <t>ケッカ</t>
    </rPh>
    <phoneticPr fontId="3"/>
  </si>
  <si>
    <t>決勝トーナメント表</t>
  </si>
  <si>
    <t>優勝：　　　準優勝：　　　　3位：　　　　敢闘賞：</t>
    <rPh sb="0" eb="2">
      <t>ユウショウ</t>
    </rPh>
    <rPh sb="6" eb="9">
      <t>ジュンユウショウ</t>
    </rPh>
    <rPh sb="15" eb="16">
      <t>イ</t>
    </rPh>
    <rPh sb="21" eb="24">
      <t>カントウショウ</t>
    </rPh>
    <phoneticPr fontId="8"/>
  </si>
  <si>
    <t>A</t>
    <phoneticPr fontId="3"/>
  </si>
  <si>
    <t>B</t>
    <phoneticPr fontId="3"/>
  </si>
  <si>
    <t>C</t>
    <phoneticPr fontId="3"/>
  </si>
  <si>
    <t>D</t>
    <phoneticPr fontId="3"/>
  </si>
  <si>
    <t>1位</t>
    <rPh sb="1" eb="2">
      <t>イ</t>
    </rPh>
    <phoneticPr fontId="3"/>
  </si>
  <si>
    <t>2位</t>
    <rPh sb="1" eb="2">
      <t>イ</t>
    </rPh>
    <phoneticPr fontId="3"/>
  </si>
  <si>
    <t>⑤敗</t>
    <rPh sb="1" eb="2">
      <t>ハイ</t>
    </rPh>
    <phoneticPr fontId="8"/>
  </si>
  <si>
    <t>A1</t>
    <phoneticPr fontId="8"/>
  </si>
  <si>
    <t>⑦</t>
    <phoneticPr fontId="8"/>
  </si>
  <si>
    <t>①</t>
    <phoneticPr fontId="8"/>
  </si>
  <si>
    <t>3位</t>
    <rPh sb="1" eb="2">
      <t>イ</t>
    </rPh>
    <phoneticPr fontId="8"/>
  </si>
  <si>
    <t>B2</t>
    <phoneticPr fontId="8"/>
  </si>
  <si>
    <t>⑥敗</t>
    <rPh sb="1" eb="2">
      <t>ハイ</t>
    </rPh>
    <phoneticPr fontId="8"/>
  </si>
  <si>
    <t>⑤</t>
    <phoneticPr fontId="8"/>
  </si>
  <si>
    <t>C1</t>
    <phoneticPr fontId="8"/>
  </si>
  <si>
    <t>②</t>
    <phoneticPr fontId="8"/>
  </si>
  <si>
    <t>D2</t>
    <phoneticPr fontId="8"/>
  </si>
  <si>
    <t>⑧</t>
    <phoneticPr fontId="8"/>
  </si>
  <si>
    <t>優勝</t>
    <rPh sb="0" eb="2">
      <t>ユウショウ</t>
    </rPh>
    <phoneticPr fontId="8"/>
  </si>
  <si>
    <t>D1</t>
    <phoneticPr fontId="8"/>
  </si>
  <si>
    <t>③</t>
    <phoneticPr fontId="8"/>
  </si>
  <si>
    <t>C2</t>
    <phoneticPr fontId="8"/>
  </si>
  <si>
    <t>⑥</t>
    <phoneticPr fontId="8"/>
  </si>
  <si>
    <t>B1</t>
    <phoneticPr fontId="8"/>
  </si>
  <si>
    <t>④</t>
    <phoneticPr fontId="8"/>
  </si>
  <si>
    <t>A2</t>
    <phoneticPr fontId="8"/>
  </si>
  <si>
    <t>勝点</t>
    <rPh sb="0" eb="1">
      <t>カ</t>
    </rPh>
    <rPh sb="1" eb="2">
      <t>テン</t>
    </rPh>
    <phoneticPr fontId="8"/>
  </si>
  <si>
    <t>得点</t>
    <rPh sb="0" eb="2">
      <t>トクテン</t>
    </rPh>
    <phoneticPr fontId="8"/>
  </si>
  <si>
    <t>失点</t>
    <rPh sb="0" eb="2">
      <t>シッテン</t>
    </rPh>
    <phoneticPr fontId="8"/>
  </si>
  <si>
    <t>得失点</t>
    <rPh sb="0" eb="3">
      <t>トクシッテン</t>
    </rPh>
    <phoneticPr fontId="8"/>
  </si>
  <si>
    <t>順位</t>
    <rPh sb="0" eb="2">
      <t>ジュンイ</t>
    </rPh>
    <phoneticPr fontId="8"/>
  </si>
  <si>
    <t>-</t>
    <phoneticPr fontId="8"/>
  </si>
  <si>
    <t>-</t>
    <phoneticPr fontId="8"/>
  </si>
  <si>
    <t>Aブロック</t>
    <phoneticPr fontId="8"/>
  </si>
  <si>
    <t>1FC-A</t>
    <phoneticPr fontId="3"/>
  </si>
  <si>
    <t>スクデットS</t>
    <phoneticPr fontId="3"/>
  </si>
  <si>
    <t>東京Big-B</t>
    <phoneticPr fontId="3"/>
  </si>
  <si>
    <t>N.W.FC</t>
    <phoneticPr fontId="3"/>
  </si>
  <si>
    <t>Bブロック</t>
    <phoneticPr fontId="8"/>
  </si>
  <si>
    <t>1FC-B</t>
    <phoneticPr fontId="3"/>
  </si>
  <si>
    <t>スクデットU</t>
    <phoneticPr fontId="3"/>
  </si>
  <si>
    <t>F.C.KOMA6</t>
    <phoneticPr fontId="3"/>
  </si>
  <si>
    <t>Cブロック</t>
    <phoneticPr fontId="8"/>
  </si>
  <si>
    <t>KSC-W</t>
    <phoneticPr fontId="3"/>
  </si>
  <si>
    <t>スクデットC</t>
    <phoneticPr fontId="3"/>
  </si>
  <si>
    <t>5FC</t>
    <phoneticPr fontId="3"/>
  </si>
  <si>
    <t>Dブロック</t>
    <phoneticPr fontId="8"/>
  </si>
  <si>
    <t>KSC-Y</t>
    <phoneticPr fontId="3"/>
  </si>
  <si>
    <t>3FC</t>
    <phoneticPr fontId="3"/>
  </si>
  <si>
    <t>東京Big-A</t>
    <phoneticPr fontId="3"/>
  </si>
  <si>
    <t>SCUDETTO-S</t>
    <phoneticPr fontId="3"/>
  </si>
  <si>
    <t>SCUDETTO-U</t>
    <phoneticPr fontId="3"/>
  </si>
  <si>
    <t>SCUDETTO-C</t>
    <phoneticPr fontId="3"/>
  </si>
  <si>
    <t>当番チーム：F.C.KOMA6</t>
    <rPh sb="0" eb="2">
      <t>トウバン</t>
    </rPh>
    <phoneticPr fontId="8"/>
  </si>
  <si>
    <t>当番チーム：F.C.KOMA6　　　</t>
    <rPh sb="0" eb="2">
      <t>トウバン</t>
    </rPh>
    <phoneticPr fontId="8"/>
  </si>
  <si>
    <t>狛江市民グラウンドA面</t>
    <rPh sb="0" eb="4">
      <t>コマエシミン</t>
    </rPh>
    <rPh sb="10" eb="11">
      <t>メン</t>
    </rPh>
    <phoneticPr fontId="8"/>
  </si>
  <si>
    <t>5月27日(日)</t>
    <phoneticPr fontId="8"/>
  </si>
  <si>
    <t>6月3日(日)</t>
    <phoneticPr fontId="8"/>
  </si>
  <si>
    <t>U9：</t>
    <phoneticPr fontId="8"/>
  </si>
  <si>
    <t>-</t>
    <phoneticPr fontId="8"/>
  </si>
  <si>
    <t>1FC</t>
    <phoneticPr fontId="3"/>
  </si>
  <si>
    <t>F.C.KOMA6</t>
    <phoneticPr fontId="3"/>
  </si>
  <si>
    <t>SCUDETTO</t>
    <phoneticPr fontId="3"/>
  </si>
  <si>
    <t>Bブロック</t>
    <phoneticPr fontId="8"/>
  </si>
  <si>
    <t>KSC</t>
    <phoneticPr fontId="3"/>
  </si>
  <si>
    <t>5FC-W</t>
    <phoneticPr fontId="3"/>
  </si>
  <si>
    <t>3FC</t>
    <phoneticPr fontId="3"/>
  </si>
  <si>
    <t>N.W.FC</t>
    <phoneticPr fontId="3"/>
  </si>
  <si>
    <t>Aブロック</t>
    <phoneticPr fontId="8"/>
  </si>
  <si>
    <t>U11：</t>
    <phoneticPr fontId="8"/>
  </si>
  <si>
    <t>Match Information</t>
    <phoneticPr fontId="8"/>
  </si>
  <si>
    <t>第16回狛江市少年少女サッカー大会</t>
    <phoneticPr fontId="8"/>
  </si>
  <si>
    <t>後審</t>
    <phoneticPr fontId="8"/>
  </si>
  <si>
    <t>-</t>
    <phoneticPr fontId="8"/>
  </si>
  <si>
    <t>1FC</t>
    <phoneticPr fontId="3"/>
  </si>
  <si>
    <t>F.C.KOMA6</t>
    <phoneticPr fontId="3"/>
  </si>
  <si>
    <t>5FC-G</t>
    <phoneticPr fontId="3"/>
  </si>
  <si>
    <t>SCUDETTO</t>
  </si>
  <si>
    <t>A</t>
    <phoneticPr fontId="3"/>
  </si>
  <si>
    <t>KSC</t>
  </si>
  <si>
    <t>3FC</t>
    <phoneticPr fontId="3"/>
  </si>
  <si>
    <t>5FC-W</t>
  </si>
  <si>
    <t>B</t>
    <phoneticPr fontId="3"/>
  </si>
  <si>
    <t>１FC</t>
    <phoneticPr fontId="3"/>
  </si>
  <si>
    <t>KSC</t>
    <phoneticPr fontId="3"/>
  </si>
  <si>
    <t>ブロック</t>
    <phoneticPr fontId="8"/>
  </si>
  <si>
    <t>キックオフ</t>
    <phoneticPr fontId="8"/>
  </si>
  <si>
    <t>試</t>
    <phoneticPr fontId="8"/>
  </si>
  <si>
    <t>5月27日(日)</t>
    <phoneticPr fontId="8"/>
  </si>
  <si>
    <t>当番チーム：F.C.KOMA6　</t>
    <rPh sb="0" eb="2">
      <t>トウバン</t>
    </rPh>
    <phoneticPr fontId="8"/>
  </si>
  <si>
    <t>狛江市民グラウンドB面</t>
    <rPh sb="0" eb="4">
      <t>コマエシミン</t>
    </rPh>
    <rPh sb="10" eb="11">
      <t>メン</t>
    </rPh>
    <phoneticPr fontId="8"/>
  </si>
  <si>
    <t>U11：</t>
    <phoneticPr fontId="8"/>
  </si>
  <si>
    <t>Match Information</t>
    <phoneticPr fontId="8"/>
  </si>
  <si>
    <t>第16回狛江市少年少女サッカー大会</t>
    <phoneticPr fontId="8"/>
  </si>
  <si>
    <t>U9：</t>
    <phoneticPr fontId="8"/>
  </si>
  <si>
    <t>B</t>
    <phoneticPr fontId="3"/>
  </si>
  <si>
    <t>インターバル20分</t>
    <rPh sb="8" eb="9">
      <t>フン</t>
    </rPh>
    <phoneticPr fontId="8"/>
  </si>
  <si>
    <t>A</t>
    <phoneticPr fontId="3"/>
  </si>
  <si>
    <t>決勝リーグ表</t>
    <phoneticPr fontId="3"/>
  </si>
  <si>
    <t>Aグループ</t>
    <phoneticPr fontId="8"/>
  </si>
  <si>
    <t>Bグループ</t>
    <phoneticPr fontId="8"/>
  </si>
  <si>
    <t>Aブロック</t>
    <phoneticPr fontId="3"/>
  </si>
  <si>
    <t>Bブロック</t>
    <phoneticPr fontId="3"/>
  </si>
  <si>
    <t>1位</t>
    <phoneticPr fontId="3"/>
  </si>
  <si>
    <t>2位</t>
    <phoneticPr fontId="3"/>
  </si>
  <si>
    <t>3位</t>
    <phoneticPr fontId="3"/>
  </si>
  <si>
    <t>4位</t>
    <phoneticPr fontId="3"/>
  </si>
  <si>
    <t>決勝Aグループ</t>
    <rPh sb="0" eb="2">
      <t>ケッショウ</t>
    </rPh>
    <phoneticPr fontId="3"/>
  </si>
  <si>
    <t>決勝Bグループ</t>
    <rPh sb="0" eb="2">
      <t>ケッショウ</t>
    </rPh>
    <phoneticPr fontId="3"/>
  </si>
  <si>
    <t xml:space="preserve">6月3日(日) </t>
    <phoneticPr fontId="8"/>
  </si>
  <si>
    <t>グループ</t>
    <phoneticPr fontId="8"/>
  </si>
  <si>
    <t>5FC</t>
    <phoneticPr fontId="3"/>
  </si>
  <si>
    <t>KSC</t>
    <phoneticPr fontId="3"/>
  </si>
  <si>
    <t>1FC</t>
    <phoneticPr fontId="3"/>
  </si>
  <si>
    <t>5FC-G</t>
    <phoneticPr fontId="3"/>
  </si>
  <si>
    <t>5FC</t>
    <phoneticPr fontId="3"/>
  </si>
  <si>
    <t>第16回狛江市少年少女サッカー大会</t>
    <phoneticPr fontId="31"/>
  </si>
  <si>
    <t>Match Information</t>
  </si>
  <si>
    <t>６年の部：</t>
    <phoneticPr fontId="31"/>
  </si>
  <si>
    <t>決勝リーグ　組合せ＆対戦表</t>
    <rPh sb="0" eb="2">
      <t>ケッショウ</t>
    </rPh>
    <phoneticPr fontId="31"/>
  </si>
  <si>
    <t>Aブロック</t>
  </si>
  <si>
    <t>勝点</t>
  </si>
  <si>
    <t>得点</t>
  </si>
  <si>
    <t>失点</t>
  </si>
  <si>
    <t>得失点</t>
  </si>
  <si>
    <t>順位</t>
  </si>
  <si>
    <t>1FC</t>
    <phoneticPr fontId="31"/>
  </si>
  <si>
    <t>0</t>
    <phoneticPr fontId="31"/>
  </si>
  <si>
    <t>KSC</t>
    <phoneticPr fontId="31"/>
  </si>
  <si>
    <t>F.C.KOMA6</t>
    <phoneticPr fontId="31"/>
  </si>
  <si>
    <t>こだま</t>
    <phoneticPr fontId="31"/>
  </si>
  <si>
    <t>SCUDETTO</t>
    <phoneticPr fontId="31"/>
  </si>
  <si>
    <t>5FC</t>
    <phoneticPr fontId="31"/>
  </si>
  <si>
    <t>3FC</t>
    <phoneticPr fontId="31"/>
  </si>
  <si>
    <t>決勝リーグ（20-5-20）</t>
    <rPh sb="0" eb="2">
      <t>ケッショウ</t>
    </rPh>
    <phoneticPr fontId="31"/>
  </si>
  <si>
    <t>決勝リーグ（20-5-20）</t>
    <phoneticPr fontId="31"/>
  </si>
  <si>
    <t>狛江市民グラウンドＢ面</t>
    <phoneticPr fontId="31"/>
  </si>
  <si>
    <t>当番チーム：こだま</t>
    <phoneticPr fontId="31"/>
  </si>
  <si>
    <t>６月１０日(日)</t>
    <phoneticPr fontId="31"/>
  </si>
  <si>
    <t>６月１７日(日)</t>
    <phoneticPr fontId="31"/>
  </si>
  <si>
    <t>②両者</t>
  </si>
  <si>
    <t>第16回狛江市少年少女サッカー大会</t>
    <rPh sb="0" eb="1">
      <t>ダイ</t>
    </rPh>
    <rPh sb="3" eb="4">
      <t>カイ</t>
    </rPh>
    <rPh sb="4" eb="7">
      <t>コマエシ</t>
    </rPh>
    <rPh sb="7" eb="9">
      <t>ショウネン</t>
    </rPh>
    <rPh sb="9" eb="11">
      <t>ショウジョ</t>
    </rPh>
    <rPh sb="15" eb="17">
      <t>タイカイ</t>
    </rPh>
    <phoneticPr fontId="31"/>
  </si>
  <si>
    <t>６月２４日(日)</t>
    <phoneticPr fontId="31"/>
  </si>
  <si>
    <t>4年の部：</t>
    <phoneticPr fontId="8"/>
  </si>
  <si>
    <t>予選リーグ 組合せ＆対戦表</t>
  </si>
  <si>
    <t>F.C.KOMA6</t>
    <phoneticPr fontId="8"/>
  </si>
  <si>
    <t>5FC</t>
    <phoneticPr fontId="8"/>
  </si>
  <si>
    <t>BIG</t>
    <phoneticPr fontId="8"/>
  </si>
  <si>
    <t>Bブロック</t>
  </si>
  <si>
    <t>1FC</t>
    <phoneticPr fontId="8"/>
  </si>
  <si>
    <t>SCUDETTO-S</t>
    <phoneticPr fontId="8"/>
  </si>
  <si>
    <t>3FC</t>
    <phoneticPr fontId="8"/>
  </si>
  <si>
    <t>Cブロック</t>
  </si>
  <si>
    <t>NWFC</t>
    <phoneticPr fontId="8"/>
  </si>
  <si>
    <t>KSC</t>
    <phoneticPr fontId="8"/>
  </si>
  <si>
    <t>SCUDETTO-F</t>
    <phoneticPr fontId="8"/>
  </si>
  <si>
    <t>予選リーグ 結果</t>
  </si>
  <si>
    <t>1位</t>
  </si>
  <si>
    <t>2位</t>
  </si>
  <si>
    <t>3位</t>
  </si>
  <si>
    <t>1位組</t>
  </si>
  <si>
    <t>2位組</t>
  </si>
  <si>
    <t>優勝：　　　準優勝：　　　　3位：　　　　敢闘賞：</t>
  </si>
  <si>
    <t>③敗</t>
  </si>
  <si>
    <t>1位組1位</t>
  </si>
  <si>
    <t>⑥</t>
  </si>
  <si>
    <t>③</t>
  </si>
  <si>
    <t>④敗</t>
  </si>
  <si>
    <t>2位組1位</t>
  </si>
  <si>
    <t>①</t>
  </si>
  <si>
    <t>2位組2位</t>
  </si>
  <si>
    <t>⑦</t>
  </si>
  <si>
    <t>優勝</t>
  </si>
  <si>
    <t>1位組3位</t>
  </si>
  <si>
    <t>②</t>
  </si>
  <si>
    <t>2位組3位</t>
  </si>
  <si>
    <t>④</t>
  </si>
  <si>
    <t>①敗</t>
  </si>
  <si>
    <t>⑤</t>
  </si>
  <si>
    <t>1位組2位</t>
  </si>
  <si>
    <t>②敗</t>
  </si>
  <si>
    <t>4年の部</t>
    <rPh sb="1" eb="2">
      <t>ネン</t>
    </rPh>
    <rPh sb="3" eb="4">
      <t>ブ</t>
    </rPh>
    <phoneticPr fontId="8"/>
  </si>
  <si>
    <t>決勝トーナメント（15-5-15）</t>
    <phoneticPr fontId="8"/>
  </si>
  <si>
    <t>狛江市民グラウンドA面</t>
  </si>
  <si>
    <t>当番チーム：こだま</t>
    <phoneticPr fontId="8"/>
  </si>
  <si>
    <t>6月10日(日)</t>
    <phoneticPr fontId="8"/>
  </si>
  <si>
    <t>6月17日(日)</t>
    <phoneticPr fontId="8"/>
  </si>
  <si>
    <t>副審</t>
    <rPh sb="0" eb="2">
      <t>フクシン</t>
    </rPh>
    <phoneticPr fontId="8"/>
  </si>
  <si>
    <t>①勝者</t>
  </si>
  <si>
    <t>②勝者</t>
  </si>
  <si>
    <t>①敗者</t>
  </si>
  <si>
    <t>②敗者</t>
  </si>
  <si>
    <t>③敗者</t>
  </si>
  <si>
    <t>④敗者</t>
  </si>
  <si>
    <t>インターバル（２０分）</t>
  </si>
  <si>
    <t>ＮＷＦＣ</t>
    <phoneticPr fontId="8"/>
  </si>
  <si>
    <t>ＫＳＣ</t>
    <phoneticPr fontId="8"/>
  </si>
  <si>
    <t>SCU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</si>
</sst>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m/dd"/>
  </numFmts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8"/>
      <name val="ＭＳ Ｐゴシック"/>
      <family val="3"/>
      <charset val="128"/>
      <scheme val="minor"/>
    </font>
    <font>
      <sz val="7"/>
      <name val="小塚ゴシック Pro B"/>
      <family val="3"/>
      <charset val="128"/>
    </font>
    <font>
      <sz val="6"/>
      <name val="ＭＳ Ｐゴシック"/>
      <family val="3"/>
      <charset val="128"/>
    </font>
    <font>
      <sz val="8"/>
      <name val="小塚ゴシック Pro B"/>
      <family val="3"/>
      <charset val="128"/>
    </font>
    <font>
      <sz val="11"/>
      <name val="ＭＳ Ｐゴシック"/>
      <family val="3"/>
      <charset val="128"/>
    </font>
    <font>
      <sz val="14"/>
      <name val="Century Gothic"/>
      <family val="2"/>
    </font>
    <font>
      <sz val="18"/>
      <name val="小塚ゴシック Pro M"/>
      <family val="3"/>
      <charset val="128"/>
    </font>
    <font>
      <sz val="8"/>
      <name val="小塚ゴシック Pro M"/>
      <family val="3"/>
      <charset val="128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Century Gothic"/>
      <family val="2"/>
    </font>
    <font>
      <sz val="8"/>
      <name val="小塚ゴシック Pro L"/>
      <family val="3"/>
      <charset val="128"/>
    </font>
    <font>
      <b/>
      <u/>
      <sz val="14"/>
      <name val="ＭＳ Ｐゴシック"/>
      <family val="3"/>
      <charset val="128"/>
    </font>
    <font>
      <sz val="16"/>
      <name val="小塚ゴシック Pro B"/>
      <family val="3"/>
      <charset val="128"/>
    </font>
    <font>
      <sz val="14"/>
      <name val="Biondi"/>
      <family val="3"/>
      <charset val="128"/>
    </font>
    <font>
      <sz val="11"/>
      <name val="小塚ゴシック Pro M"/>
      <family val="3"/>
      <charset val="128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0"/>
      <name val="小塚ゴシック Pro L"/>
      <family val="3"/>
      <charset val="128"/>
    </font>
    <font>
      <sz val="10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Century Gothic"/>
      <family val="2"/>
      <charset val="1"/>
    </font>
    <font>
      <sz val="7"/>
      <name val="ＭＳ Ｐゴシック"/>
      <family val="3"/>
      <charset val="128"/>
    </font>
    <font>
      <sz val="8"/>
      <color rgb="FFFFFFFF"/>
      <name val="小塚ゴシック Pro L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9"/>
      <name val="小塚ゴシック Pro L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u/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9" fillId="0" borderId="0">
      <alignment vertical="center"/>
    </xf>
  </cellStyleXfs>
  <cellXfs count="808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5" fillId="3" borderId="0" xfId="1" applyFont="1" applyFill="1">
      <alignment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 applyBorder="1" applyAlignment="1"/>
    <xf numFmtId="0" fontId="5" fillId="3" borderId="0" xfId="1" applyFont="1" applyFill="1" applyAlignment="1"/>
    <xf numFmtId="0" fontId="5" fillId="3" borderId="0" xfId="1" applyFont="1" applyFill="1" applyBorder="1" applyAlignment="1">
      <alignment horizontal="right"/>
    </xf>
    <xf numFmtId="0" fontId="6" fillId="3" borderId="0" xfId="1" applyFont="1" applyFill="1" applyBorder="1" applyAlignment="1"/>
    <xf numFmtId="0" fontId="9" fillId="3" borderId="0" xfId="1" applyFont="1" applyFill="1" applyAlignment="1"/>
    <xf numFmtId="0" fontId="4" fillId="2" borderId="0" xfId="1" applyFont="1" applyFill="1" applyAlignment="1">
      <alignment horizontal="left" vertical="center"/>
    </xf>
    <xf numFmtId="0" fontId="10" fillId="3" borderId="0" xfId="1" applyFont="1" applyFill="1">
      <alignment vertical="center"/>
    </xf>
    <xf numFmtId="0" fontId="5" fillId="3" borderId="0" xfId="1" applyFont="1" applyFill="1" applyAlignment="1">
      <alignment horizontal="left" vertical="center"/>
    </xf>
    <xf numFmtId="0" fontId="12" fillId="2" borderId="0" xfId="1" applyFont="1" applyFill="1" applyAlignment="1">
      <alignment shrinkToFit="1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>
      <alignment vertical="center"/>
    </xf>
    <xf numFmtId="0" fontId="5" fillId="3" borderId="0" xfId="2" applyFont="1" applyFill="1" applyBorder="1">
      <alignment vertical="center"/>
    </xf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>
      <alignment vertical="center"/>
    </xf>
    <xf numFmtId="0" fontId="5" fillId="3" borderId="0" xfId="3" applyFont="1" applyFill="1" applyBorder="1" applyAlignment="1">
      <alignment vertical="center"/>
    </xf>
    <xf numFmtId="0" fontId="5" fillId="3" borderId="0" xfId="3" applyFont="1" applyFill="1" applyBorder="1" applyAlignment="1">
      <alignment horizontal="left" vertical="center"/>
    </xf>
    <xf numFmtId="0" fontId="5" fillId="3" borderId="0" xfId="1" applyFont="1" applyFill="1" applyBorder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0" xfId="3" applyFont="1" applyFill="1" applyBorder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 shrinkToFit="1"/>
    </xf>
    <xf numFmtId="0" fontId="16" fillId="3" borderId="0" xfId="1" applyFont="1" applyFill="1" applyAlignment="1">
      <alignment vertical="center"/>
    </xf>
    <xf numFmtId="0" fontId="10" fillId="3" borderId="0" xfId="1" applyFont="1" applyFill="1" applyBorder="1" applyAlignment="1"/>
    <xf numFmtId="0" fontId="10" fillId="3" borderId="0" xfId="1" applyFont="1" applyFill="1" applyAlignment="1"/>
    <xf numFmtId="0" fontId="10" fillId="3" borderId="0" xfId="1" applyFont="1" applyFill="1" applyBorder="1" applyAlignment="1">
      <alignment horizontal="right"/>
    </xf>
    <xf numFmtId="0" fontId="16" fillId="3" borderId="0" xfId="1" applyFont="1" applyFill="1" applyBorder="1" applyAlignment="1"/>
    <xf numFmtId="0" fontId="16" fillId="3" borderId="0" xfId="1" applyFont="1" applyFill="1" applyAlignment="1"/>
    <xf numFmtId="0" fontId="19" fillId="3" borderId="0" xfId="1" applyFont="1" applyFill="1" applyBorder="1" applyAlignment="1"/>
    <xf numFmtId="0" fontId="20" fillId="3" borderId="0" xfId="1" applyFont="1" applyFill="1" applyAlignment="1">
      <alignment vertical="center"/>
    </xf>
    <xf numFmtId="0" fontId="16" fillId="3" borderId="0" xfId="1" applyFont="1" applyFill="1" applyAlignment="1">
      <alignment horizontal="left" vertical="center"/>
    </xf>
    <xf numFmtId="0" fontId="21" fillId="3" borderId="0" xfId="1" applyFont="1" applyFill="1" applyAlignment="1">
      <alignment vertical="center"/>
    </xf>
    <xf numFmtId="0" fontId="20" fillId="3" borderId="0" xfId="1" applyFont="1" applyFill="1" applyAlignment="1">
      <alignment horizontal="left" vertical="center"/>
    </xf>
    <xf numFmtId="0" fontId="12" fillId="3" borderId="0" xfId="2" applyFont="1" applyFill="1" applyBorder="1" applyAlignment="1">
      <alignment shrinkToFit="1"/>
    </xf>
    <xf numFmtId="0" fontId="13" fillId="3" borderId="0" xfId="2" applyFont="1" applyFill="1" applyBorder="1" applyAlignment="1">
      <alignment horizontal="center" vertical="center"/>
    </xf>
    <xf numFmtId="0" fontId="13" fillId="3" borderId="0" xfId="2" applyFont="1" applyFill="1" applyBorder="1">
      <alignment vertical="center"/>
    </xf>
    <xf numFmtId="0" fontId="13" fillId="3" borderId="0" xfId="2" applyFont="1" applyFill="1" applyBorder="1" applyAlignment="1">
      <alignment horizontal="right" vertical="center"/>
    </xf>
    <xf numFmtId="0" fontId="22" fillId="3" borderId="0" xfId="1" applyFont="1" applyFill="1">
      <alignment vertical="center"/>
    </xf>
    <xf numFmtId="0" fontId="13" fillId="3" borderId="0" xfId="2" applyFont="1" applyFill="1" applyBorder="1" applyAlignment="1">
      <alignment horizontal="left"/>
    </xf>
    <xf numFmtId="0" fontId="13" fillId="3" borderId="0" xfId="2" applyFont="1" applyFill="1" applyBorder="1" applyAlignment="1">
      <alignment vertical="center"/>
    </xf>
    <xf numFmtId="0" fontId="2" fillId="3" borderId="0" xfId="1" applyFont="1" applyFill="1" applyBorder="1">
      <alignment vertical="center"/>
    </xf>
    <xf numFmtId="0" fontId="2" fillId="3" borderId="0" xfId="1" applyFont="1" applyFill="1">
      <alignment vertical="center"/>
    </xf>
    <xf numFmtId="0" fontId="23" fillId="3" borderId="0" xfId="2" applyFont="1" applyFill="1" applyBorder="1" applyAlignment="1">
      <alignment horizontal="center" vertical="center" shrinkToFit="1"/>
    </xf>
    <xf numFmtId="0" fontId="23" fillId="3" borderId="0" xfId="1" applyFont="1" applyFill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0" fontId="2" fillId="3" borderId="0" xfId="1" applyFont="1" applyFill="1" applyBorder="1" applyAlignment="1">
      <alignment vertical="center"/>
    </xf>
    <xf numFmtId="0" fontId="22" fillId="3" borderId="0" xfId="1" applyFont="1" applyFill="1" applyBorder="1" applyAlignment="1">
      <alignment vertical="center"/>
    </xf>
    <xf numFmtId="0" fontId="24" fillId="3" borderId="0" xfId="2" applyFont="1" applyFill="1" applyBorder="1" applyAlignment="1">
      <alignment horizontal="center" vertical="center"/>
    </xf>
    <xf numFmtId="49" fontId="5" fillId="3" borderId="0" xfId="2" applyNumberFormat="1" applyFont="1" applyFill="1" applyBorder="1" applyAlignment="1">
      <alignment horizontal="right" vertical="center"/>
    </xf>
    <xf numFmtId="49" fontId="5" fillId="3" borderId="0" xfId="2" applyNumberFormat="1" applyFont="1" applyFill="1" applyBorder="1" applyAlignment="1">
      <alignment horizontal="center" vertical="center"/>
    </xf>
    <xf numFmtId="49" fontId="5" fillId="3" borderId="0" xfId="2" applyNumberFormat="1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center" vertical="center" shrinkToFit="1"/>
    </xf>
    <xf numFmtId="176" fontId="5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8" fillId="3" borderId="0" xfId="2" applyFont="1" applyFill="1" applyBorder="1" applyAlignment="1">
      <alignment vertical="center" shrinkToFit="1"/>
    </xf>
    <xf numFmtId="0" fontId="2" fillId="3" borderId="0" xfId="1" applyFont="1" applyFill="1" applyAlignment="1">
      <alignment vertical="center"/>
    </xf>
    <xf numFmtId="0" fontId="22" fillId="3" borderId="0" xfId="1" applyFont="1" applyFill="1" applyBorder="1">
      <alignment vertical="center"/>
    </xf>
    <xf numFmtId="0" fontId="13" fillId="3" borderId="0" xfId="1" applyFont="1" applyFill="1">
      <alignment vertical="center"/>
    </xf>
    <xf numFmtId="0" fontId="13" fillId="3" borderId="0" xfId="1" applyFont="1" applyFill="1" applyBorder="1">
      <alignment vertical="center"/>
    </xf>
    <xf numFmtId="0" fontId="13" fillId="3" borderId="0" xfId="1" applyFont="1" applyFill="1" applyBorder="1" applyAlignment="1">
      <alignment vertical="center"/>
    </xf>
    <xf numFmtId="0" fontId="18" fillId="3" borderId="0" xfId="2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18" fillId="3" borderId="0" xfId="1" applyFont="1" applyFill="1">
      <alignment vertical="center"/>
    </xf>
    <xf numFmtId="0" fontId="5" fillId="3" borderId="9" xfId="1" applyFont="1" applyFill="1" applyBorder="1">
      <alignment vertical="center"/>
    </xf>
    <xf numFmtId="0" fontId="4" fillId="3" borderId="0" xfId="2" applyFont="1" applyFill="1" applyBorder="1" applyAlignment="1">
      <alignment vertical="center"/>
    </xf>
    <xf numFmtId="0" fontId="5" fillId="3" borderId="7" xfId="1" applyFont="1" applyFill="1" applyBorder="1">
      <alignment vertical="center"/>
    </xf>
    <xf numFmtId="0" fontId="5" fillId="3" borderId="3" xfId="1" applyFont="1" applyFill="1" applyBorder="1">
      <alignment vertical="center"/>
    </xf>
    <xf numFmtId="0" fontId="5" fillId="3" borderId="10" xfId="1" applyFont="1" applyFill="1" applyBorder="1">
      <alignment vertical="center"/>
    </xf>
    <xf numFmtId="0" fontId="5" fillId="3" borderId="37" xfId="1" applyFont="1" applyFill="1" applyBorder="1">
      <alignment vertical="center"/>
    </xf>
    <xf numFmtId="0" fontId="5" fillId="3" borderId="6" xfId="1" applyFont="1" applyFill="1" applyBorder="1">
      <alignment vertical="center"/>
    </xf>
    <xf numFmtId="0" fontId="5" fillId="3" borderId="2" xfId="1" applyFont="1" applyFill="1" applyBorder="1">
      <alignment vertical="center"/>
    </xf>
    <xf numFmtId="0" fontId="5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5" fillId="3" borderId="0" xfId="2" applyFont="1" applyFill="1" applyBorder="1" applyAlignment="1">
      <alignment horizontal="left"/>
    </xf>
    <xf numFmtId="0" fontId="5" fillId="3" borderId="0" xfId="1" applyFont="1" applyFill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49" fontId="17" fillId="3" borderId="0" xfId="1" applyNumberFormat="1" applyFont="1" applyFill="1" applyAlignment="1">
      <alignment horizontal="center" vertical="center"/>
    </xf>
    <xf numFmtId="0" fontId="18" fillId="3" borderId="0" xfId="1" applyFont="1" applyFill="1" applyAlignment="1">
      <alignment horizontal="left" vertical="center"/>
    </xf>
    <xf numFmtId="14" fontId="18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11" fillId="3" borderId="0" xfId="1" applyFont="1" applyFill="1" applyAlignment="1">
      <alignment horizontal="left" vertical="center"/>
    </xf>
    <xf numFmtId="0" fontId="18" fillId="3" borderId="0" xfId="2" applyFont="1" applyFill="1" applyBorder="1" applyAlignment="1">
      <alignment horizontal="left"/>
    </xf>
    <xf numFmtId="0" fontId="5" fillId="3" borderId="24" xfId="1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5" fillId="3" borderId="29" xfId="1" applyFont="1" applyFill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5" fillId="3" borderId="32" xfId="1" quotePrefix="1" applyFont="1" applyFill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0" fontId="26" fillId="0" borderId="36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5" fillId="3" borderId="30" xfId="1" quotePrefix="1" applyFont="1" applyFill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5" fillId="0" borderId="0" xfId="5" applyAlignment="1">
      <alignment horizontal="left" vertical="center"/>
    </xf>
    <xf numFmtId="0" fontId="5" fillId="3" borderId="21" xfId="1" applyFont="1" applyFill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5" fillId="3" borderId="22" xfId="1" applyFont="1" applyFill="1" applyBorder="1" applyAlignment="1">
      <alignment horizontal="center" vertical="center"/>
    </xf>
    <xf numFmtId="0" fontId="23" fillId="3" borderId="41" xfId="2" applyFont="1" applyFill="1" applyBorder="1" applyAlignment="1">
      <alignment horizontal="center" vertical="center" shrinkToFit="1"/>
    </xf>
    <xf numFmtId="0" fontId="23" fillId="3" borderId="46" xfId="2" applyFont="1" applyFill="1" applyBorder="1" applyAlignment="1">
      <alignment horizontal="center" vertical="center" shrinkToFit="1"/>
    </xf>
    <xf numFmtId="0" fontId="23" fillId="3" borderId="42" xfId="2" applyFont="1" applyFill="1" applyBorder="1" applyAlignment="1">
      <alignment horizontal="center" vertical="center" shrinkToFit="1"/>
    </xf>
    <xf numFmtId="0" fontId="23" fillId="3" borderId="47" xfId="2" applyFont="1" applyFill="1" applyBorder="1" applyAlignment="1">
      <alignment horizontal="center" vertical="center" shrinkToFit="1"/>
    </xf>
    <xf numFmtId="0" fontId="23" fillId="3" borderId="3" xfId="2" applyFont="1" applyFill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1" fillId="0" borderId="7" xfId="1" applyBorder="1" applyAlignment="1">
      <alignment vertical="center" shrinkToFit="1"/>
    </xf>
    <xf numFmtId="0" fontId="1" fillId="0" borderId="8" xfId="1" applyBorder="1" applyAlignment="1">
      <alignment vertical="center" shrinkToFit="1"/>
    </xf>
    <xf numFmtId="49" fontId="5" fillId="3" borderId="59" xfId="2" applyNumberFormat="1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vertical="center"/>
    </xf>
    <xf numFmtId="0" fontId="5" fillId="3" borderId="36" xfId="1" quotePrefix="1" applyFont="1" applyFill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5" fillId="3" borderId="34" xfId="1" quotePrefix="1" applyFont="1" applyFill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5" fillId="3" borderId="3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4" fillId="3" borderId="0" xfId="1" applyFont="1" applyFill="1" applyAlignment="1">
      <alignment horizontal="left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7" fillId="3" borderId="0" xfId="2" applyFont="1" applyFill="1" applyBorder="1" applyAlignment="1">
      <alignment horizontal="center" vertical="center" shrinkToFit="1"/>
    </xf>
    <xf numFmtId="0" fontId="24" fillId="3" borderId="3" xfId="2" quotePrefix="1" applyFont="1" applyFill="1" applyBorder="1" applyAlignment="1">
      <alignment horizontal="center" vertical="center"/>
    </xf>
    <xf numFmtId="0" fontId="24" fillId="3" borderId="5" xfId="2" applyFont="1" applyFill="1" applyBorder="1" applyAlignment="1">
      <alignment horizontal="center" vertical="center"/>
    </xf>
    <xf numFmtId="0" fontId="24" fillId="3" borderId="4" xfId="2" applyFont="1" applyFill="1" applyBorder="1" applyAlignment="1">
      <alignment horizontal="center" vertical="center"/>
    </xf>
    <xf numFmtId="0" fontId="24" fillId="3" borderId="48" xfId="2" applyFont="1" applyFill="1" applyBorder="1" applyAlignment="1">
      <alignment horizontal="center" vertical="center"/>
    </xf>
    <xf numFmtId="0" fontId="24" fillId="3" borderId="49" xfId="2" applyFont="1" applyFill="1" applyBorder="1" applyAlignment="1">
      <alignment horizontal="center" vertical="center"/>
    </xf>
    <xf numFmtId="0" fontId="24" fillId="3" borderId="50" xfId="2" applyFont="1" applyFill="1" applyBorder="1" applyAlignment="1">
      <alignment horizontal="center" vertical="center"/>
    </xf>
    <xf numFmtId="0" fontId="5" fillId="3" borderId="38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49" xfId="2" applyFont="1" applyFill="1" applyBorder="1" applyAlignment="1">
      <alignment horizontal="center" vertical="center"/>
    </xf>
    <xf numFmtId="0" fontId="5" fillId="3" borderId="32" xfId="2" applyFont="1" applyFill="1" applyBorder="1" applyAlignment="1">
      <alignment horizontal="center" vertical="center"/>
    </xf>
    <xf numFmtId="0" fontId="5" fillId="3" borderId="39" xfId="2" applyNumberFormat="1" applyFont="1" applyFill="1" applyBorder="1" applyAlignment="1" applyProtection="1">
      <alignment horizontal="right" vertical="center"/>
      <protection locked="0"/>
    </xf>
    <xf numFmtId="0" fontId="5" fillId="3" borderId="51" xfId="2" applyNumberFormat="1" applyFont="1" applyFill="1" applyBorder="1" applyAlignment="1" applyProtection="1">
      <alignment horizontal="right" vertical="center"/>
      <protection locked="0"/>
    </xf>
    <xf numFmtId="49" fontId="5" fillId="3" borderId="5" xfId="2" applyNumberFormat="1" applyFont="1" applyFill="1" applyBorder="1" applyAlignment="1">
      <alignment horizontal="center" vertical="center"/>
    </xf>
    <xf numFmtId="49" fontId="5" fillId="3" borderId="49" xfId="2" applyNumberFormat="1" applyFont="1" applyFill="1" applyBorder="1" applyAlignment="1">
      <alignment horizontal="center" vertical="center"/>
    </xf>
    <xf numFmtId="0" fontId="5" fillId="3" borderId="38" xfId="2" applyNumberFormat="1" applyFont="1" applyFill="1" applyBorder="1" applyAlignment="1" applyProtection="1">
      <alignment horizontal="left" vertical="center"/>
      <protection locked="0"/>
    </xf>
    <xf numFmtId="0" fontId="5" fillId="3" borderId="32" xfId="2" applyNumberFormat="1" applyFont="1" applyFill="1" applyBorder="1" applyAlignment="1" applyProtection="1">
      <alignment horizontal="left" vertical="center"/>
      <protection locked="0"/>
    </xf>
    <xf numFmtId="0" fontId="5" fillId="3" borderId="43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23" fillId="3" borderId="40" xfId="2" applyFont="1" applyFill="1" applyBorder="1" applyAlignment="1">
      <alignment horizontal="center" vertical="center" shrinkToFit="1"/>
    </xf>
    <xf numFmtId="0" fontId="1" fillId="0" borderId="45" xfId="1" applyBorder="1" applyAlignment="1">
      <alignment horizontal="center" vertical="center" shrinkToFit="1"/>
    </xf>
    <xf numFmtId="176" fontId="5" fillId="3" borderId="41" xfId="2" applyNumberFormat="1" applyFont="1" applyFill="1" applyBorder="1" applyAlignment="1">
      <alignment horizontal="center" vertical="center"/>
    </xf>
    <xf numFmtId="176" fontId="5" fillId="3" borderId="30" xfId="2" applyNumberFormat="1" applyFont="1" applyFill="1" applyBorder="1" applyAlignment="1">
      <alignment horizontal="center" vertical="center"/>
    </xf>
    <xf numFmtId="49" fontId="5" fillId="3" borderId="39" xfId="2" applyNumberFormat="1" applyFont="1" applyFill="1" applyBorder="1" applyAlignment="1">
      <alignment horizontal="center" vertical="center"/>
    </xf>
    <xf numFmtId="0" fontId="5" fillId="3" borderId="52" xfId="2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" fillId="3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27" fillId="3" borderId="0" xfId="2" applyNumberFormat="1" applyFont="1" applyFill="1" applyBorder="1" applyAlignment="1">
      <alignment horizontal="center" vertical="center" shrinkToFit="1"/>
    </xf>
    <xf numFmtId="0" fontId="5" fillId="3" borderId="51" xfId="2" applyFont="1" applyFill="1" applyBorder="1" applyAlignment="1">
      <alignment horizontal="center" vertical="center"/>
    </xf>
    <xf numFmtId="0" fontId="5" fillId="3" borderId="5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shrinkToFit="1"/>
    </xf>
    <xf numFmtId="0" fontId="5" fillId="3" borderId="48" xfId="2" applyFont="1" applyFill="1" applyBorder="1" applyAlignment="1">
      <alignment horizontal="center" vertical="center" shrinkToFit="1"/>
    </xf>
    <xf numFmtId="176" fontId="5" fillId="3" borderId="39" xfId="2" applyNumberFormat="1" applyFont="1" applyFill="1" applyBorder="1" applyAlignment="1">
      <alignment horizontal="center" vertical="center"/>
    </xf>
    <xf numFmtId="176" fontId="5" fillId="3" borderId="51" xfId="2" applyNumberFormat="1" applyFont="1" applyFill="1" applyBorder="1" applyAlignment="1">
      <alignment horizontal="center" vertical="center"/>
    </xf>
    <xf numFmtId="0" fontId="5" fillId="3" borderId="53" xfId="2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24" fillId="3" borderId="53" xfId="2" quotePrefix="1" applyFont="1" applyFill="1" applyBorder="1" applyAlignment="1">
      <alignment horizontal="center" vertical="center"/>
    </xf>
    <xf numFmtId="0" fontId="24" fillId="3" borderId="54" xfId="2" applyFont="1" applyFill="1" applyBorder="1" applyAlignment="1">
      <alignment horizontal="center" vertical="center"/>
    </xf>
    <xf numFmtId="0" fontId="24" fillId="3" borderId="55" xfId="2" applyFont="1" applyFill="1" applyBorder="1" applyAlignment="1">
      <alignment horizontal="center" vertical="center"/>
    </xf>
    <xf numFmtId="0" fontId="5" fillId="3" borderId="53" xfId="2" applyNumberFormat="1" applyFont="1" applyFill="1" applyBorder="1" applyAlignment="1">
      <alignment horizontal="right" vertical="center"/>
    </xf>
    <xf numFmtId="0" fontId="5" fillId="3" borderId="48" xfId="2" applyNumberFormat="1" applyFont="1" applyFill="1" applyBorder="1" applyAlignment="1">
      <alignment horizontal="right" vertical="center"/>
    </xf>
    <xf numFmtId="49" fontId="5" fillId="3" borderId="54" xfId="2" applyNumberFormat="1" applyFont="1" applyFill="1" applyBorder="1" applyAlignment="1">
      <alignment horizontal="center" vertical="center"/>
    </xf>
    <xf numFmtId="0" fontId="5" fillId="3" borderId="56" xfId="2" applyNumberFormat="1" applyFont="1" applyFill="1" applyBorder="1" applyAlignment="1">
      <alignment horizontal="left" vertical="center"/>
    </xf>
    <xf numFmtId="0" fontId="5" fillId="3" borderId="32" xfId="2" applyNumberFormat="1" applyFont="1" applyFill="1" applyBorder="1" applyAlignment="1">
      <alignment horizontal="left" vertical="center"/>
    </xf>
    <xf numFmtId="0" fontId="5" fillId="3" borderId="57" xfId="2" applyFont="1" applyFill="1" applyBorder="1" applyAlignment="1">
      <alignment horizontal="center" vertical="center"/>
    </xf>
    <xf numFmtId="0" fontId="5" fillId="3" borderId="54" xfId="2" applyFont="1" applyFill="1" applyBorder="1" applyAlignment="1">
      <alignment horizontal="center" vertical="center"/>
    </xf>
    <xf numFmtId="0" fontId="5" fillId="3" borderId="56" xfId="2" applyFont="1" applyFill="1" applyBorder="1" applyAlignment="1">
      <alignment horizontal="center" vertical="center"/>
    </xf>
    <xf numFmtId="0" fontId="5" fillId="3" borderId="57" xfId="2" applyNumberFormat="1" applyFont="1" applyFill="1" applyBorder="1" applyAlignment="1" applyProtection="1">
      <alignment horizontal="right" vertical="center"/>
      <protection locked="0"/>
    </xf>
    <xf numFmtId="0" fontId="5" fillId="3" borderId="55" xfId="2" applyNumberFormat="1" applyFont="1" applyFill="1" applyBorder="1" applyAlignment="1" applyProtection="1">
      <alignment horizontal="left" vertical="center"/>
      <protection locked="0"/>
    </xf>
    <xf numFmtId="0" fontId="5" fillId="3" borderId="50" xfId="2" applyNumberFormat="1" applyFont="1" applyFill="1" applyBorder="1" applyAlignment="1" applyProtection="1">
      <alignment horizontal="left" vertical="center"/>
      <protection locked="0"/>
    </xf>
    <xf numFmtId="0" fontId="5" fillId="3" borderId="53" xfId="2" applyFont="1" applyFill="1" applyBorder="1" applyAlignment="1">
      <alignment horizontal="center" vertical="center" shrinkToFit="1"/>
    </xf>
    <xf numFmtId="176" fontId="5" fillId="3" borderId="52" xfId="2" applyNumberFormat="1" applyFont="1" applyFill="1" applyBorder="1" applyAlignment="1">
      <alignment horizontal="center" vertical="center"/>
    </xf>
    <xf numFmtId="176" fontId="5" fillId="3" borderId="58" xfId="2" applyNumberFormat="1" applyFont="1" applyFill="1" applyBorder="1" applyAlignment="1">
      <alignment horizontal="center" vertical="center"/>
    </xf>
    <xf numFmtId="0" fontId="5" fillId="3" borderId="47" xfId="2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3" fillId="3" borderId="45" xfId="2" applyFont="1" applyFill="1" applyBorder="1" applyAlignment="1">
      <alignment horizontal="center" vertical="center" shrinkToFit="1"/>
    </xf>
    <xf numFmtId="49" fontId="5" fillId="3" borderId="1" xfId="2" applyNumberFormat="1" applyFont="1" applyFill="1" applyBorder="1" applyAlignment="1">
      <alignment horizontal="center" vertical="center"/>
    </xf>
    <xf numFmtId="0" fontId="5" fillId="3" borderId="43" xfId="2" applyNumberFormat="1" applyFont="1" applyFill="1" applyBorder="1" applyAlignment="1">
      <alignment horizontal="left" vertical="center"/>
    </xf>
    <xf numFmtId="0" fontId="5" fillId="3" borderId="55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shrinkToFit="1"/>
    </xf>
    <xf numFmtId="176" fontId="5" fillId="3" borderId="57" xfId="2" applyNumberFormat="1" applyFont="1" applyFill="1" applyBorder="1" applyAlignment="1">
      <alignment horizontal="center" vertical="center"/>
    </xf>
    <xf numFmtId="176" fontId="5" fillId="3" borderId="44" xfId="2" applyNumberFormat="1" applyFont="1" applyFill="1" applyBorder="1" applyAlignment="1">
      <alignment horizontal="center" vertical="center"/>
    </xf>
    <xf numFmtId="176" fontId="5" fillId="3" borderId="61" xfId="2" applyNumberFormat="1" applyFont="1" applyFill="1" applyBorder="1" applyAlignment="1">
      <alignment horizontal="center" vertical="center"/>
    </xf>
    <xf numFmtId="176" fontId="5" fillId="3" borderId="46" xfId="2" applyNumberFormat="1" applyFont="1" applyFill="1" applyBorder="1" applyAlignment="1">
      <alignment horizontal="center" vertical="center"/>
    </xf>
    <xf numFmtId="0" fontId="24" fillId="3" borderId="7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3" borderId="8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60" xfId="2" applyFont="1" applyFill="1" applyBorder="1" applyAlignment="1">
      <alignment horizontal="center" vertical="center"/>
    </xf>
    <xf numFmtId="0" fontId="5" fillId="3" borderId="57" xfId="2" applyNumberFormat="1" applyFont="1" applyFill="1" applyBorder="1" applyAlignment="1">
      <alignment horizontal="right" vertical="center"/>
    </xf>
    <xf numFmtId="0" fontId="5" fillId="3" borderId="44" xfId="2" applyNumberFormat="1" applyFont="1" applyFill="1" applyBorder="1" applyAlignment="1">
      <alignment horizontal="right" vertical="center"/>
    </xf>
    <xf numFmtId="0" fontId="23" fillId="3" borderId="4" xfId="1" applyFont="1" applyFill="1" applyBorder="1" applyAlignment="1">
      <alignment vertical="center"/>
    </xf>
    <xf numFmtId="0" fontId="23" fillId="3" borderId="9" xfId="2" applyFont="1" applyFill="1" applyBorder="1" applyAlignment="1">
      <alignment horizontal="center" vertical="center" shrinkToFit="1"/>
    </xf>
    <xf numFmtId="0" fontId="23" fillId="3" borderId="10" xfId="1" applyFont="1" applyFill="1" applyBorder="1" applyAlignment="1">
      <alignment vertical="center"/>
    </xf>
    <xf numFmtId="0" fontId="5" fillId="3" borderId="54" xfId="2" applyNumberFormat="1" applyFont="1" applyFill="1" applyBorder="1" applyAlignment="1" applyProtection="1">
      <alignment horizontal="right" vertical="center"/>
      <protection locked="0"/>
    </xf>
    <xf numFmtId="0" fontId="5" fillId="3" borderId="49" xfId="2" applyNumberFormat="1" applyFont="1" applyFill="1" applyBorder="1" applyAlignment="1" applyProtection="1">
      <alignment horizontal="right" vertical="center"/>
      <protection locked="0"/>
    </xf>
    <xf numFmtId="0" fontId="5" fillId="3" borderId="56" xfId="2" applyNumberFormat="1" applyFont="1" applyFill="1" applyBorder="1" applyAlignment="1" applyProtection="1">
      <alignment horizontal="left" vertical="center"/>
      <protection locked="0"/>
    </xf>
    <xf numFmtId="0" fontId="18" fillId="3" borderId="0" xfId="2" applyFont="1" applyFill="1" applyBorder="1" applyAlignment="1">
      <alignment horizontal="center" vertical="center" shrinkToFit="1"/>
    </xf>
    <xf numFmtId="0" fontId="27" fillId="3" borderId="0" xfId="2" quotePrefix="1" applyNumberFormat="1" applyFont="1" applyFill="1" applyBorder="1" applyAlignment="1">
      <alignment horizontal="center" vertical="center" shrinkToFit="1"/>
    </xf>
    <xf numFmtId="49" fontId="27" fillId="3" borderId="0" xfId="2" applyNumberFormat="1" applyFont="1" applyFill="1" applyBorder="1" applyAlignment="1">
      <alignment horizontal="center" vertical="center" shrinkToFit="1"/>
    </xf>
    <xf numFmtId="0" fontId="5" fillId="3" borderId="7" xfId="2" applyNumberFormat="1" applyFont="1" applyFill="1" applyBorder="1" applyAlignment="1">
      <alignment horizontal="right" vertical="center"/>
    </xf>
    <xf numFmtId="0" fontId="5" fillId="3" borderId="62" xfId="2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9" fontId="5" fillId="3" borderId="0" xfId="1" applyNumberFormat="1" applyFont="1" applyFill="1" applyAlignment="1">
      <alignment horizontal="center" vertical="center"/>
    </xf>
    <xf numFmtId="0" fontId="5" fillId="3" borderId="0" xfId="1" applyFont="1" applyFill="1" applyAlignment="1">
      <alignment horizontal="left" vertical="center"/>
    </xf>
    <xf numFmtId="14" fontId="5" fillId="3" borderId="0" xfId="1" applyNumberFormat="1" applyFont="1" applyFill="1" applyAlignment="1">
      <alignment horizontal="left" vertical="center"/>
    </xf>
    <xf numFmtId="0" fontId="5" fillId="3" borderId="0" xfId="2" applyFont="1" applyFill="1" applyBorder="1" applyAlignment="1">
      <alignment horizontal="left"/>
    </xf>
    <xf numFmtId="0" fontId="5" fillId="3" borderId="2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shrinkToFit="1"/>
    </xf>
    <xf numFmtId="0" fontId="5" fillId="3" borderId="6" xfId="3" applyFont="1" applyFill="1" applyBorder="1" applyAlignment="1">
      <alignment horizontal="center" vertical="center" shrinkToFit="1"/>
    </xf>
    <xf numFmtId="0" fontId="5" fillId="3" borderId="5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right" vertical="center"/>
    </xf>
    <xf numFmtId="0" fontId="2" fillId="3" borderId="0" xfId="3" applyFont="1" applyFill="1" applyBorder="1" applyAlignment="1">
      <alignment horizontal="left" vertical="center"/>
    </xf>
    <xf numFmtId="0" fontId="2" fillId="3" borderId="1" xfId="3" applyFont="1" applyFill="1" applyBorder="1" applyAlignment="1">
      <alignment horizontal="left" vertical="center"/>
    </xf>
    <xf numFmtId="0" fontId="15" fillId="4" borderId="12" xfId="3" applyFont="1" applyFill="1" applyBorder="1" applyAlignment="1">
      <alignment horizontal="center" vertical="center"/>
    </xf>
    <xf numFmtId="0" fontId="15" fillId="4" borderId="12" xfId="3" applyFont="1" applyFill="1" applyBorder="1" applyAlignment="1">
      <alignment horizontal="center" vertical="center" shrinkToFit="1"/>
    </xf>
    <xf numFmtId="0" fontId="15" fillId="4" borderId="13" xfId="3" applyFont="1" applyFill="1" applyBorder="1" applyAlignment="1">
      <alignment horizontal="center" vertical="center"/>
    </xf>
    <xf numFmtId="20" fontId="15" fillId="4" borderId="14" xfId="3" applyNumberFormat="1" applyFont="1" applyFill="1" applyBorder="1" applyAlignment="1">
      <alignment horizontal="center" vertical="center"/>
    </xf>
    <xf numFmtId="0" fontId="15" fillId="4" borderId="14" xfId="3" applyFont="1" applyFill="1" applyBorder="1" applyAlignment="1">
      <alignment horizontal="center" vertical="center"/>
    </xf>
    <xf numFmtId="0" fontId="15" fillId="4" borderId="15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 shrinkToFit="1"/>
    </xf>
    <xf numFmtId="0" fontId="5" fillId="3" borderId="4" xfId="3" applyFont="1" applyFill="1" applyBorder="1" applyAlignment="1">
      <alignment horizontal="center" vertical="center" shrinkToFit="1"/>
    </xf>
    <xf numFmtId="0" fontId="5" fillId="3" borderId="7" xfId="3" applyFont="1" applyFill="1" applyBorder="1" applyAlignment="1">
      <alignment horizontal="center" vertical="center" shrinkToFit="1"/>
    </xf>
    <xf numFmtId="0" fontId="5" fillId="3" borderId="8" xfId="3" applyFont="1" applyFill="1" applyBorder="1" applyAlignment="1">
      <alignment horizontal="center" vertical="center" shrinkToFit="1"/>
    </xf>
    <xf numFmtId="20" fontId="5" fillId="3" borderId="9" xfId="3" applyNumberFormat="1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 shrinkToFit="1"/>
    </xf>
    <xf numFmtId="0" fontId="5" fillId="3" borderId="1" xfId="3" applyFont="1" applyFill="1" applyBorder="1" applyAlignment="1">
      <alignment horizontal="center" vertical="center" shrinkToFit="1"/>
    </xf>
    <xf numFmtId="20" fontId="5" fillId="3" borderId="3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20" fontId="5" fillId="3" borderId="11" xfId="3" applyNumberFormat="1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20" fontId="5" fillId="3" borderId="4" xfId="3" applyNumberFormat="1" applyFont="1" applyFill="1" applyBorder="1" applyAlignment="1">
      <alignment horizontal="center" vertical="center"/>
    </xf>
    <xf numFmtId="20" fontId="5" fillId="3" borderId="7" xfId="3" applyNumberFormat="1" applyFont="1" applyFill="1" applyBorder="1" applyAlignment="1">
      <alignment horizontal="center" vertical="center"/>
    </xf>
    <xf numFmtId="20" fontId="5" fillId="3" borderId="8" xfId="3" applyNumberFormat="1" applyFont="1" applyFill="1" applyBorder="1" applyAlignment="1">
      <alignment horizontal="center" vertical="center"/>
    </xf>
    <xf numFmtId="0" fontId="15" fillId="4" borderId="16" xfId="3" applyFont="1" applyFill="1" applyBorder="1" applyAlignment="1">
      <alignment horizontal="center" vertical="center"/>
    </xf>
    <xf numFmtId="20" fontId="15" fillId="4" borderId="12" xfId="3" applyNumberFormat="1" applyFont="1" applyFill="1" applyBorder="1" applyAlignment="1">
      <alignment horizontal="center" vertical="center"/>
    </xf>
    <xf numFmtId="0" fontId="15" fillId="4" borderId="16" xfId="3" applyFont="1" applyFill="1" applyBorder="1" applyAlignment="1">
      <alignment horizontal="right" vertical="center" shrinkToFit="1"/>
    </xf>
    <xf numFmtId="0" fontId="15" fillId="4" borderId="17" xfId="3" applyFont="1" applyFill="1" applyBorder="1" applyAlignment="1">
      <alignment horizontal="center" vertical="center"/>
    </xf>
    <xf numFmtId="0" fontId="15" fillId="4" borderId="15" xfId="3" applyFont="1" applyFill="1" applyBorder="1" applyAlignment="1">
      <alignment horizontal="left" vertical="center" shrinkToFit="1"/>
    </xf>
    <xf numFmtId="0" fontId="15" fillId="4" borderId="18" xfId="3" applyFont="1" applyFill="1" applyBorder="1" applyAlignment="1">
      <alignment horizontal="center" vertical="center"/>
    </xf>
    <xf numFmtId="20" fontId="15" fillId="4" borderId="19" xfId="3" applyNumberFormat="1" applyFont="1" applyFill="1" applyBorder="1" applyAlignment="1">
      <alignment horizontal="center" vertical="center"/>
    </xf>
    <xf numFmtId="0" fontId="15" fillId="4" borderId="18" xfId="3" applyFont="1" applyFill="1" applyBorder="1" applyAlignment="1">
      <alignment horizontal="right" vertical="center" shrinkToFit="1"/>
    </xf>
    <xf numFmtId="0" fontId="15" fillId="4" borderId="20" xfId="3" applyFont="1" applyFill="1" applyBorder="1" applyAlignment="1">
      <alignment horizontal="left" vertical="center" shrinkToFit="1"/>
    </xf>
    <xf numFmtId="0" fontId="23" fillId="3" borderId="64" xfId="2" applyFont="1" applyFill="1" applyBorder="1" applyAlignment="1">
      <alignment horizontal="center" vertical="center" shrinkToFit="1"/>
    </xf>
    <xf numFmtId="0" fontId="23" fillId="3" borderId="4" xfId="2" applyFont="1" applyFill="1" applyBorder="1" applyAlignment="1">
      <alignment horizontal="center" vertical="center" shrinkToFit="1"/>
    </xf>
    <xf numFmtId="0" fontId="23" fillId="3" borderId="7" xfId="2" applyFont="1" applyFill="1" applyBorder="1" applyAlignment="1">
      <alignment horizontal="center" vertical="center" shrinkToFit="1"/>
    </xf>
    <xf numFmtId="0" fontId="23" fillId="3" borderId="8" xfId="2" applyFont="1" applyFill="1" applyBorder="1" applyAlignment="1">
      <alignment horizontal="center" vertical="center" shrinkToFit="1"/>
    </xf>
    <xf numFmtId="0" fontId="5" fillId="3" borderId="64" xfId="2" applyFont="1" applyFill="1" applyBorder="1" applyAlignment="1">
      <alignment horizontal="center" vertical="center"/>
    </xf>
    <xf numFmtId="0" fontId="5" fillId="3" borderId="67" xfId="1" applyFont="1" applyFill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5" fillId="3" borderId="68" xfId="1" applyFont="1" applyFill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5" fillId="3" borderId="52" xfId="2" applyNumberFormat="1" applyFont="1" applyFill="1" applyBorder="1" applyAlignment="1" applyProtection="1">
      <alignment horizontal="right" vertical="center"/>
      <protection locked="0"/>
    </xf>
    <xf numFmtId="49" fontId="5" fillId="3" borderId="0" xfId="2" applyNumberFormat="1" applyFont="1" applyFill="1" applyBorder="1" applyAlignment="1">
      <alignment horizontal="center" vertical="center"/>
    </xf>
    <xf numFmtId="0" fontId="5" fillId="3" borderId="60" xfId="2" applyNumberFormat="1" applyFont="1" applyFill="1" applyBorder="1" applyAlignment="1" applyProtection="1">
      <alignment horizontal="left" vertical="center"/>
      <protection locked="0"/>
    </xf>
    <xf numFmtId="0" fontId="24" fillId="3" borderId="64" xfId="2" quotePrefix="1" applyFont="1" applyFill="1" applyBorder="1" applyAlignment="1">
      <alignment horizontal="center" vertical="center"/>
    </xf>
    <xf numFmtId="0" fontId="24" fillId="3" borderId="5" xfId="2" quotePrefix="1" applyFont="1" applyFill="1" applyBorder="1" applyAlignment="1">
      <alignment horizontal="center" vertical="center"/>
    </xf>
    <xf numFmtId="0" fontId="24" fillId="3" borderId="4" xfId="2" quotePrefix="1" applyFont="1" applyFill="1" applyBorder="1" applyAlignment="1">
      <alignment horizontal="center" vertical="center"/>
    </xf>
    <xf numFmtId="0" fontId="24" fillId="3" borderId="48" xfId="2" quotePrefix="1" applyFont="1" applyFill="1" applyBorder="1" applyAlignment="1">
      <alignment horizontal="center" vertical="center"/>
    </xf>
    <xf numFmtId="0" fontId="24" fillId="3" borderId="49" xfId="2" quotePrefix="1" applyFont="1" applyFill="1" applyBorder="1" applyAlignment="1">
      <alignment horizontal="center" vertical="center"/>
    </xf>
    <xf numFmtId="0" fontId="24" fillId="3" borderId="50" xfId="2" quotePrefix="1" applyFont="1" applyFill="1" applyBorder="1" applyAlignment="1">
      <alignment horizontal="center" vertical="center"/>
    </xf>
    <xf numFmtId="0" fontId="26" fillId="0" borderId="51" xfId="0" applyFont="1" applyBorder="1" applyAlignment="1" applyProtection="1">
      <alignment horizontal="center" vertical="center"/>
      <protection locked="0"/>
    </xf>
    <xf numFmtId="0" fontId="26" fillId="0" borderId="72" xfId="0" applyFont="1" applyBorder="1" applyAlignment="1" applyProtection="1">
      <alignment horizontal="center" vertical="center"/>
      <protection locked="0"/>
    </xf>
    <xf numFmtId="0" fontId="5" fillId="3" borderId="29" xfId="1" quotePrefix="1" applyFont="1" applyFill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0" fontId="26" fillId="0" borderId="71" xfId="0" applyFont="1" applyBorder="1" applyAlignment="1" applyProtection="1">
      <alignment horizontal="center" vertical="center"/>
      <protection locked="0"/>
    </xf>
    <xf numFmtId="0" fontId="5" fillId="3" borderId="33" xfId="1" quotePrefix="1" applyFont="1" applyFill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5" fillId="3" borderId="68" xfId="1" applyFont="1" applyFill="1" applyBorder="1" applyAlignment="1">
      <alignment vertical="center"/>
    </xf>
    <xf numFmtId="0" fontId="26" fillId="0" borderId="66" xfId="0" applyFont="1" applyBorder="1" applyAlignment="1">
      <alignment vertical="center"/>
    </xf>
    <xf numFmtId="0" fontId="26" fillId="0" borderId="65" xfId="0" applyFont="1" applyBorder="1" applyAlignment="1">
      <alignment vertical="center"/>
    </xf>
    <xf numFmtId="0" fontId="26" fillId="0" borderId="74" xfId="0" applyFont="1" applyBorder="1" applyAlignment="1">
      <alignment horizontal="center" vertical="center"/>
    </xf>
    <xf numFmtId="0" fontId="5" fillId="3" borderId="64" xfId="2" applyFont="1" applyFill="1" applyBorder="1" applyAlignment="1">
      <alignment horizontal="center" vertical="center" shrinkToFit="1"/>
    </xf>
    <xf numFmtId="0" fontId="5" fillId="3" borderId="51" xfId="2" applyNumberFormat="1" applyFont="1" applyFill="1" applyBorder="1" applyAlignment="1">
      <alignment horizontal="right" vertical="center"/>
    </xf>
    <xf numFmtId="49" fontId="5" fillId="3" borderId="42" xfId="2" applyNumberFormat="1" applyFont="1" applyFill="1" applyBorder="1" applyAlignment="1">
      <alignment horizontal="center" vertical="center"/>
    </xf>
    <xf numFmtId="49" fontId="5" fillId="3" borderId="31" xfId="2" applyNumberFormat="1" applyFont="1" applyFill="1" applyBorder="1" applyAlignment="1">
      <alignment horizontal="center" vertical="center"/>
    </xf>
    <xf numFmtId="49" fontId="5" fillId="3" borderId="47" xfId="2" applyNumberFormat="1" applyFont="1" applyFill="1" applyBorder="1" applyAlignment="1">
      <alignment horizontal="center" vertical="center"/>
    </xf>
    <xf numFmtId="0" fontId="24" fillId="3" borderId="54" xfId="2" quotePrefix="1" applyFont="1" applyFill="1" applyBorder="1" applyAlignment="1">
      <alignment horizontal="center" vertical="center"/>
    </xf>
    <xf numFmtId="0" fontId="24" fillId="3" borderId="55" xfId="2" quotePrefix="1" applyFont="1" applyFill="1" applyBorder="1" applyAlignment="1">
      <alignment horizontal="center" vertical="center"/>
    </xf>
    <xf numFmtId="0" fontId="24" fillId="3" borderId="7" xfId="2" quotePrefix="1" applyFont="1" applyFill="1" applyBorder="1" applyAlignment="1">
      <alignment horizontal="center" vertical="center"/>
    </xf>
    <xf numFmtId="0" fontId="24" fillId="3" borderId="1" xfId="2" quotePrefix="1" applyFont="1" applyFill="1" applyBorder="1" applyAlignment="1">
      <alignment horizontal="center" vertical="center"/>
    </xf>
    <xf numFmtId="0" fontId="24" fillId="3" borderId="8" xfId="2" quotePrefix="1" applyFont="1" applyFill="1" applyBorder="1" applyAlignment="1">
      <alignment horizontal="center" vertical="center"/>
    </xf>
    <xf numFmtId="0" fontId="26" fillId="3" borderId="64" xfId="0" applyFont="1" applyFill="1" applyBorder="1" applyAlignment="1" applyProtection="1">
      <alignment horizontal="center" vertical="center"/>
      <protection locked="0"/>
    </xf>
    <xf numFmtId="0" fontId="26" fillId="3" borderId="5" xfId="0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0" fontId="26" fillId="3" borderId="8" xfId="0" applyFont="1" applyFill="1" applyBorder="1" applyAlignment="1" applyProtection="1">
      <alignment horizontal="center" vertical="center"/>
      <protection locked="0"/>
    </xf>
    <xf numFmtId="0" fontId="5" fillId="3" borderId="45" xfId="2" applyFont="1" applyFill="1" applyBorder="1" applyAlignment="1">
      <alignment horizontal="center" vertical="center" shrinkToFit="1"/>
    </xf>
    <xf numFmtId="0" fontId="5" fillId="3" borderId="29" xfId="2" applyFont="1" applyFill="1" applyBorder="1" applyAlignment="1">
      <alignment horizontal="center" vertical="center" shrinkToFit="1"/>
    </xf>
    <xf numFmtId="0" fontId="5" fillId="3" borderId="40" xfId="2" applyFont="1" applyFill="1" applyBorder="1" applyAlignment="1">
      <alignment horizontal="center" vertical="center" shrinkToFit="1"/>
    </xf>
    <xf numFmtId="0" fontId="15" fillId="4" borderId="69" xfId="3" applyFont="1" applyFill="1" applyBorder="1" applyAlignment="1">
      <alignment horizontal="center" vertical="center"/>
    </xf>
    <xf numFmtId="0" fontId="5" fillId="3" borderId="64" xfId="3" applyFont="1" applyFill="1" applyBorder="1" applyAlignment="1">
      <alignment horizontal="center" vertical="center" shrinkToFit="1"/>
    </xf>
    <xf numFmtId="0" fontId="5" fillId="3" borderId="64" xfId="3" applyFont="1" applyFill="1" applyBorder="1" applyAlignment="1">
      <alignment horizontal="center" vertical="center"/>
    </xf>
    <xf numFmtId="20" fontId="5" fillId="3" borderId="64" xfId="3" applyNumberFormat="1" applyFont="1" applyFill="1" applyBorder="1" applyAlignment="1">
      <alignment horizontal="center" vertical="center"/>
    </xf>
    <xf numFmtId="0" fontId="5" fillId="3" borderId="63" xfId="3" applyFont="1" applyFill="1" applyBorder="1" applyAlignment="1">
      <alignment horizontal="center" vertical="center" shrinkToFit="1"/>
    </xf>
    <xf numFmtId="0" fontId="5" fillId="3" borderId="63" xfId="3" applyFont="1" applyFill="1" applyBorder="1" applyAlignment="1">
      <alignment horizontal="center" vertical="center"/>
    </xf>
    <xf numFmtId="0" fontId="5" fillId="5" borderId="64" xfId="3" applyFont="1" applyFill="1" applyBorder="1" applyAlignment="1">
      <alignment horizontal="center" vertical="center" shrinkToFit="1"/>
    </xf>
    <xf numFmtId="0" fontId="5" fillId="5" borderId="5" xfId="3" applyFont="1" applyFill="1" applyBorder="1" applyAlignment="1">
      <alignment horizontal="center" vertical="center" shrinkToFit="1"/>
    </xf>
    <xf numFmtId="0" fontId="5" fillId="5" borderId="7" xfId="3" applyFont="1" applyFill="1" applyBorder="1" applyAlignment="1">
      <alignment horizontal="center" vertical="center" shrinkToFit="1"/>
    </xf>
    <xf numFmtId="0" fontId="5" fillId="5" borderId="1" xfId="3" applyFont="1" applyFill="1" applyBorder="1" applyAlignment="1">
      <alignment horizontal="center" vertical="center" shrinkToFit="1"/>
    </xf>
    <xf numFmtId="0" fontId="5" fillId="5" borderId="64" xfId="3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7" xfId="3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10" fillId="6" borderId="0" xfId="6" applyFont="1" applyFill="1">
      <alignment vertical="center"/>
    </xf>
    <xf numFmtId="0" fontId="16" fillId="6" borderId="0" xfId="6" applyFont="1" applyFill="1" applyAlignment="1">
      <alignment vertical="center"/>
    </xf>
    <xf numFmtId="49" fontId="29" fillId="6" borderId="0" xfId="6" applyNumberFormat="1" applyFont="1" applyFill="1" applyBorder="1" applyAlignment="1">
      <alignment horizontal="center" vertical="center"/>
    </xf>
    <xf numFmtId="0" fontId="10" fillId="6" borderId="0" xfId="6" applyFont="1" applyFill="1" applyBorder="1" applyAlignment="1"/>
    <xf numFmtId="0" fontId="10" fillId="6" borderId="0" xfId="6" applyFont="1" applyFill="1" applyAlignment="1"/>
    <xf numFmtId="0" fontId="10" fillId="6" borderId="0" xfId="6" applyFont="1" applyFill="1" applyBorder="1" applyAlignment="1">
      <alignment horizontal="right"/>
    </xf>
    <xf numFmtId="0" fontId="18" fillId="6" borderId="0" xfId="6" applyFont="1" applyFill="1" applyBorder="1" applyAlignment="1">
      <alignment horizontal="left" vertical="center"/>
    </xf>
    <xf numFmtId="177" fontId="18" fillId="6" borderId="0" xfId="6" applyNumberFormat="1" applyFont="1" applyFill="1" applyBorder="1" applyAlignment="1">
      <alignment horizontal="left" vertical="center"/>
    </xf>
    <xf numFmtId="0" fontId="9" fillId="6" borderId="0" xfId="6" applyFont="1" applyFill="1" applyAlignment="1"/>
    <xf numFmtId="0" fontId="30" fillId="0" borderId="0" xfId="7">
      <alignment vertical="center"/>
    </xf>
    <xf numFmtId="0" fontId="16" fillId="6" borderId="0" xfId="6" applyFont="1" applyFill="1" applyBorder="1" applyAlignment="1"/>
    <xf numFmtId="0" fontId="16" fillId="6" borderId="0" xfId="6" applyFont="1" applyFill="1" applyAlignment="1"/>
    <xf numFmtId="0" fontId="19" fillId="6" borderId="0" xfId="6" applyFont="1" applyFill="1" applyBorder="1" applyAlignment="1"/>
    <xf numFmtId="0" fontId="22" fillId="6" borderId="0" xfId="6" applyFont="1" applyFill="1">
      <alignment vertical="center"/>
    </xf>
    <xf numFmtId="0" fontId="20" fillId="6" borderId="0" xfId="6" applyFont="1" applyFill="1" applyAlignment="1">
      <alignment vertical="center"/>
    </xf>
    <xf numFmtId="0" fontId="7" fillId="6" borderId="0" xfId="6" applyFont="1" applyFill="1" applyBorder="1" applyAlignment="1">
      <alignment horizontal="left"/>
    </xf>
    <xf numFmtId="0" fontId="16" fillId="6" borderId="0" xfId="6" applyFont="1" applyFill="1" applyAlignment="1">
      <alignment horizontal="left" vertical="center"/>
    </xf>
    <xf numFmtId="0" fontId="32" fillId="6" borderId="0" xfId="6" applyFont="1" applyFill="1" applyBorder="1" applyAlignment="1">
      <alignment horizontal="left" vertical="center"/>
    </xf>
    <xf numFmtId="0" fontId="20" fillId="6" borderId="0" xfId="6" applyFont="1" applyFill="1" applyAlignment="1">
      <alignment horizontal="left" vertical="center"/>
    </xf>
    <xf numFmtId="0" fontId="12" fillId="6" borderId="0" xfId="6" applyFont="1" applyFill="1" applyBorder="1" applyAlignment="1">
      <alignment shrinkToFit="1"/>
    </xf>
    <xf numFmtId="0" fontId="13" fillId="6" borderId="0" xfId="6" applyFont="1" applyFill="1" applyBorder="1" applyAlignment="1">
      <alignment horizontal="center" vertical="center"/>
    </xf>
    <xf numFmtId="0" fontId="13" fillId="6" borderId="0" xfId="6" applyFont="1" applyFill="1" applyBorder="1">
      <alignment vertical="center"/>
    </xf>
    <xf numFmtId="0" fontId="13" fillId="6" borderId="0" xfId="6" applyFont="1" applyFill="1" applyBorder="1" applyAlignment="1">
      <alignment horizontal="right" vertical="center"/>
    </xf>
    <xf numFmtId="0" fontId="18" fillId="6" borderId="0" xfId="6" applyFont="1" applyFill="1" applyBorder="1" applyAlignment="1">
      <alignment horizontal="left"/>
    </xf>
    <xf numFmtId="0" fontId="18" fillId="6" borderId="0" xfId="6" applyFont="1" applyFill="1" applyBorder="1" applyAlignment="1">
      <alignment horizontal="left"/>
    </xf>
    <xf numFmtId="0" fontId="13" fillId="6" borderId="0" xfId="6" applyFont="1" applyFill="1" applyBorder="1" applyAlignment="1">
      <alignment horizontal="left"/>
    </xf>
    <xf numFmtId="0" fontId="13" fillId="6" borderId="0" xfId="6" applyFont="1" applyFill="1" applyBorder="1" applyAlignment="1">
      <alignment vertical="center"/>
    </xf>
    <xf numFmtId="0" fontId="16" fillId="6" borderId="0" xfId="6" applyFont="1" applyFill="1" applyBorder="1" applyAlignment="1">
      <alignment horizontal="left" vertical="center"/>
    </xf>
    <xf numFmtId="0" fontId="10" fillId="6" borderId="0" xfId="6" applyFont="1" applyFill="1" applyBorder="1">
      <alignment vertical="center"/>
    </xf>
    <xf numFmtId="0" fontId="15" fillId="6" borderId="11" xfId="6" applyFont="1" applyFill="1" applyBorder="1" applyAlignment="1">
      <alignment horizontal="center" vertical="center"/>
    </xf>
    <xf numFmtId="0" fontId="33" fillId="6" borderId="40" xfId="6" applyFont="1" applyFill="1" applyBorder="1" applyAlignment="1">
      <alignment horizontal="center" vertical="center" shrinkToFit="1"/>
    </xf>
    <xf numFmtId="0" fontId="33" fillId="6" borderId="41" xfId="6" applyFont="1" applyFill="1" applyBorder="1" applyAlignment="1">
      <alignment horizontal="center" vertical="center" shrinkToFit="1"/>
    </xf>
    <xf numFmtId="0" fontId="33" fillId="6" borderId="42" xfId="6" applyFont="1" applyFill="1" applyBorder="1" applyAlignment="1">
      <alignment horizontal="center" vertical="center" shrinkToFit="1"/>
    </xf>
    <xf numFmtId="0" fontId="33" fillId="6" borderId="64" xfId="6" applyFont="1" applyFill="1" applyBorder="1" applyAlignment="1">
      <alignment horizontal="center" vertical="center" shrinkToFit="1"/>
    </xf>
    <xf numFmtId="0" fontId="33" fillId="6" borderId="4" xfId="6" applyFont="1" applyFill="1" applyBorder="1" applyAlignment="1">
      <alignment horizontal="center" vertical="center" shrinkToFit="1"/>
    </xf>
    <xf numFmtId="0" fontId="16" fillId="6" borderId="0" xfId="6" applyFont="1" applyFill="1" applyBorder="1" applyAlignment="1">
      <alignment horizontal="left" vertical="center"/>
    </xf>
    <xf numFmtId="0" fontId="34" fillId="6" borderId="0" xfId="6" applyFont="1" applyFill="1" applyBorder="1" applyAlignment="1">
      <alignment horizontal="center" vertical="center" shrinkToFit="1"/>
    </xf>
    <xf numFmtId="0" fontId="33" fillId="6" borderId="45" xfId="6" applyFont="1" applyFill="1" applyBorder="1" applyAlignment="1">
      <alignment horizontal="center" vertical="center" shrinkToFit="1"/>
    </xf>
    <xf numFmtId="0" fontId="33" fillId="6" borderId="46" xfId="6" applyFont="1" applyFill="1" applyBorder="1" applyAlignment="1">
      <alignment horizontal="center" vertical="center" shrinkToFit="1"/>
    </xf>
    <xf numFmtId="0" fontId="33" fillId="6" borderId="47" xfId="6" applyFont="1" applyFill="1" applyBorder="1" applyAlignment="1">
      <alignment horizontal="center" vertical="center" shrinkToFit="1"/>
    </xf>
    <xf numFmtId="0" fontId="33" fillId="6" borderId="7" xfId="6" applyFont="1" applyFill="1" applyBorder="1" applyAlignment="1">
      <alignment horizontal="center" vertical="center" shrinkToFit="1"/>
    </xf>
    <xf numFmtId="0" fontId="33" fillId="6" borderId="8" xfId="6" applyFont="1" applyFill="1" applyBorder="1" applyAlignment="1">
      <alignment horizontal="center" vertical="center" shrinkToFit="1"/>
    </xf>
    <xf numFmtId="0" fontId="35" fillId="6" borderId="11" xfId="6" applyFont="1" applyFill="1" applyBorder="1" applyAlignment="1">
      <alignment horizontal="center" vertical="center"/>
    </xf>
    <xf numFmtId="0" fontId="36" fillId="6" borderId="75" xfId="6" applyFont="1" applyFill="1" applyBorder="1" applyAlignment="1" applyProtection="1">
      <alignment horizontal="right" vertical="center"/>
      <protection locked="0"/>
    </xf>
    <xf numFmtId="49" fontId="15" fillId="6" borderId="76" xfId="6" applyNumberFormat="1" applyFont="1" applyFill="1" applyBorder="1" applyAlignment="1">
      <alignment horizontal="center" vertical="center"/>
    </xf>
    <xf numFmtId="0" fontId="36" fillId="6" borderId="77" xfId="6" applyFont="1" applyFill="1" applyBorder="1" applyAlignment="1" applyProtection="1">
      <alignment horizontal="left" vertical="center"/>
      <protection locked="0"/>
    </xf>
    <xf numFmtId="0" fontId="15" fillId="6" borderId="75" xfId="6" applyFont="1" applyFill="1" applyBorder="1" applyAlignment="1" applyProtection="1">
      <alignment horizontal="right" vertical="center"/>
      <protection locked="0"/>
    </xf>
    <xf numFmtId="0" fontId="15" fillId="6" borderId="77" xfId="6" applyFont="1" applyFill="1" applyBorder="1" applyAlignment="1" applyProtection="1">
      <alignment horizontal="left" vertical="center"/>
      <protection locked="0"/>
    </xf>
    <xf numFmtId="0" fontId="15" fillId="6" borderId="40" xfId="6" applyFont="1" applyFill="1" applyBorder="1" applyAlignment="1">
      <alignment horizontal="center" vertical="center" shrinkToFit="1"/>
    </xf>
    <xf numFmtId="176" fontId="15" fillId="6" borderId="41" xfId="6" applyNumberFormat="1" applyFont="1" applyFill="1" applyBorder="1" applyAlignment="1">
      <alignment horizontal="center" vertical="center"/>
    </xf>
    <xf numFmtId="49" fontId="15" fillId="6" borderId="42" xfId="6" applyNumberFormat="1" applyFont="1" applyFill="1" applyBorder="1" applyAlignment="1">
      <alignment horizontal="center" vertical="center"/>
    </xf>
    <xf numFmtId="0" fontId="15" fillId="6" borderId="75" xfId="6" applyFont="1" applyFill="1" applyBorder="1" applyAlignment="1">
      <alignment horizontal="center" vertical="center"/>
    </xf>
    <xf numFmtId="0" fontId="15" fillId="6" borderId="77" xfId="6" applyFont="1" applyFill="1" applyBorder="1" applyAlignment="1">
      <alignment horizontal="center" vertical="center"/>
    </xf>
    <xf numFmtId="0" fontId="10" fillId="6" borderId="9" xfId="6" applyFont="1" applyFill="1" applyBorder="1" applyAlignment="1">
      <alignment vertical="center"/>
    </xf>
    <xf numFmtId="0" fontId="10" fillId="6" borderId="0" xfId="6" applyFont="1" applyFill="1" applyBorder="1" applyAlignment="1">
      <alignment vertical="center"/>
    </xf>
    <xf numFmtId="0" fontId="18" fillId="6" borderId="0" xfId="6" applyFont="1" applyFill="1" applyBorder="1" applyAlignment="1">
      <alignment horizontal="center" vertical="center" shrinkToFit="1"/>
    </xf>
    <xf numFmtId="0" fontId="15" fillId="6" borderId="29" xfId="6" applyFont="1" applyFill="1" applyBorder="1" applyAlignment="1">
      <alignment horizontal="center" vertical="center" shrinkToFit="1"/>
    </xf>
    <xf numFmtId="176" fontId="15" fillId="6" borderId="30" xfId="6" applyNumberFormat="1" applyFont="1" applyFill="1" applyBorder="1" applyAlignment="1">
      <alignment horizontal="center" vertical="center"/>
    </xf>
    <xf numFmtId="49" fontId="15" fillId="6" borderId="31" xfId="6" applyNumberFormat="1" applyFont="1" applyFill="1" applyBorder="1" applyAlignment="1">
      <alignment horizontal="center" vertical="center"/>
    </xf>
    <xf numFmtId="0" fontId="36" fillId="6" borderId="75" xfId="6" applyFont="1" applyFill="1" applyBorder="1" applyAlignment="1">
      <alignment horizontal="right" vertical="center"/>
    </xf>
    <xf numFmtId="0" fontId="36" fillId="6" borderId="77" xfId="6" applyFont="1" applyFill="1" applyBorder="1" applyAlignment="1">
      <alignment horizontal="left" vertical="center"/>
    </xf>
    <xf numFmtId="49" fontId="34" fillId="6" borderId="0" xfId="6" applyNumberFormat="1" applyFont="1" applyFill="1" applyBorder="1" applyAlignment="1">
      <alignment horizontal="center" vertical="center" shrinkToFit="1"/>
    </xf>
    <xf numFmtId="0" fontId="15" fillId="6" borderId="75" xfId="6" applyFont="1" applyFill="1" applyBorder="1" applyAlignment="1">
      <alignment horizontal="right" vertical="center"/>
    </xf>
    <xf numFmtId="0" fontId="15" fillId="6" borderId="77" xfId="6" applyFont="1" applyFill="1" applyBorder="1" applyAlignment="1">
      <alignment horizontal="left" vertical="center"/>
    </xf>
    <xf numFmtId="0" fontId="15" fillId="6" borderId="45" xfId="6" applyFont="1" applyFill="1" applyBorder="1" applyAlignment="1">
      <alignment horizontal="center" vertical="center" shrinkToFit="1"/>
    </xf>
    <xf numFmtId="176" fontId="15" fillId="6" borderId="46" xfId="6" applyNumberFormat="1" applyFont="1" applyFill="1" applyBorder="1" applyAlignment="1">
      <alignment horizontal="center" vertical="center"/>
    </xf>
    <xf numFmtId="49" fontId="15" fillId="6" borderId="47" xfId="6" applyNumberFormat="1" applyFont="1" applyFill="1" applyBorder="1" applyAlignment="1">
      <alignment horizontal="center" vertical="center"/>
    </xf>
    <xf numFmtId="0" fontId="35" fillId="6" borderId="0" xfId="6" applyFont="1" applyFill="1" applyBorder="1" applyAlignment="1">
      <alignment horizontal="center" vertical="center"/>
    </xf>
    <xf numFmtId="49" fontId="15" fillId="6" borderId="0" xfId="6" applyNumberFormat="1" applyFont="1" applyFill="1" applyBorder="1" applyAlignment="1">
      <alignment horizontal="right" vertical="center"/>
    </xf>
    <xf numFmtId="49" fontId="15" fillId="6" borderId="0" xfId="6" applyNumberFormat="1" applyFont="1" applyFill="1" applyBorder="1" applyAlignment="1">
      <alignment horizontal="center" vertical="center"/>
    </xf>
    <xf numFmtId="49" fontId="15" fillId="6" borderId="0" xfId="6" applyNumberFormat="1" applyFont="1" applyFill="1" applyBorder="1" applyAlignment="1">
      <alignment horizontal="left" vertical="center"/>
    </xf>
    <xf numFmtId="0" fontId="15" fillId="6" borderId="0" xfId="6" applyFont="1" applyFill="1" applyBorder="1" applyAlignment="1">
      <alignment horizontal="center" vertical="center"/>
    </xf>
    <xf numFmtId="0" fontId="15" fillId="6" borderId="0" xfId="6" applyFont="1" applyFill="1" applyBorder="1" applyAlignment="1">
      <alignment horizontal="center" vertical="center" shrinkToFit="1"/>
    </xf>
    <xf numFmtId="176" fontId="15" fillId="6" borderId="0" xfId="6" applyNumberFormat="1" applyFont="1" applyFill="1" applyBorder="1" applyAlignment="1">
      <alignment horizontal="center" vertical="center"/>
    </xf>
    <xf numFmtId="0" fontId="10" fillId="6" borderId="0" xfId="6" applyFont="1" applyFill="1" applyBorder="1" applyAlignment="1">
      <alignment horizontal="center" vertical="center"/>
    </xf>
    <xf numFmtId="0" fontId="15" fillId="6" borderId="0" xfId="6" applyFont="1" applyFill="1" applyBorder="1" applyAlignment="1">
      <alignment vertical="center"/>
    </xf>
    <xf numFmtId="0" fontId="15" fillId="6" borderId="0" xfId="6" applyFont="1" applyFill="1" applyBorder="1" applyAlignment="1">
      <alignment vertical="center"/>
    </xf>
    <xf numFmtId="0" fontId="15" fillId="6" borderId="0" xfId="6" applyFont="1" applyFill="1" applyBorder="1" applyAlignment="1">
      <alignment horizontal="center" vertical="center"/>
    </xf>
    <xf numFmtId="0" fontId="15" fillId="6" borderId="0" xfId="6" applyFont="1" applyFill="1" applyBorder="1" applyAlignment="1" applyProtection="1">
      <alignment horizontal="center" vertical="center"/>
      <protection locked="0"/>
    </xf>
    <xf numFmtId="0" fontId="22" fillId="6" borderId="0" xfId="6" applyFont="1" applyFill="1" applyBorder="1">
      <alignment vertical="center"/>
    </xf>
    <xf numFmtId="0" fontId="16" fillId="6" borderId="0" xfId="6" applyFont="1" applyFill="1">
      <alignment vertical="center"/>
    </xf>
    <xf numFmtId="0" fontId="15" fillId="6" borderId="0" xfId="6" applyFont="1" applyFill="1" applyAlignment="1">
      <alignment vertical="center"/>
    </xf>
    <xf numFmtId="49" fontId="15" fillId="6" borderId="0" xfId="6" applyNumberFormat="1" applyFont="1" applyFill="1" applyBorder="1" applyAlignment="1">
      <alignment horizontal="center" vertical="center"/>
    </xf>
    <xf numFmtId="0" fontId="15" fillId="6" borderId="0" xfId="6" applyFont="1" applyFill="1" applyBorder="1" applyAlignment="1"/>
    <xf numFmtId="0" fontId="15" fillId="6" borderId="0" xfId="6" applyFont="1" applyFill="1">
      <alignment vertical="center"/>
    </xf>
    <xf numFmtId="0" fontId="15" fillId="6" borderId="0" xfId="6" applyFont="1" applyFill="1" applyBorder="1" applyAlignment="1">
      <alignment horizontal="left" vertical="center"/>
    </xf>
    <xf numFmtId="177" fontId="15" fillId="6" borderId="0" xfId="6" applyNumberFormat="1" applyFont="1" applyFill="1" applyBorder="1" applyAlignment="1">
      <alignment horizontal="left" vertical="center"/>
    </xf>
    <xf numFmtId="0" fontId="15" fillId="6" borderId="0" xfId="6" applyFont="1" applyFill="1" applyAlignment="1"/>
    <xf numFmtId="0" fontId="15" fillId="6" borderId="0" xfId="6" applyFont="1" applyFill="1" applyAlignment="1">
      <alignment horizontal="left" vertical="center"/>
    </xf>
    <xf numFmtId="0" fontId="12" fillId="6" borderId="0" xfId="6" applyFont="1" applyFill="1" applyAlignment="1">
      <alignment shrinkToFit="1"/>
    </xf>
    <xf numFmtId="0" fontId="13" fillId="6" borderId="0" xfId="6" applyFont="1" applyFill="1" applyAlignment="1">
      <alignment horizontal="center" vertical="center"/>
    </xf>
    <xf numFmtId="0" fontId="13" fillId="6" borderId="0" xfId="6" applyFont="1" applyFill="1">
      <alignment vertical="center"/>
    </xf>
    <xf numFmtId="0" fontId="15" fillId="6" borderId="0" xfId="6" applyFont="1" applyFill="1" applyBorder="1">
      <alignment vertical="center"/>
    </xf>
    <xf numFmtId="0" fontId="15" fillId="6" borderId="0" xfId="6" applyFont="1" applyFill="1" applyBorder="1" applyAlignment="1">
      <alignment horizontal="right" vertical="center"/>
    </xf>
    <xf numFmtId="0" fontId="15" fillId="6" borderId="0" xfId="6" applyFont="1" applyFill="1" applyBorder="1" applyAlignment="1">
      <alignment horizontal="left"/>
    </xf>
    <xf numFmtId="0" fontId="15" fillId="6" borderId="0" xfId="6" applyFont="1" applyFill="1" applyBorder="1" applyAlignment="1">
      <alignment horizontal="left"/>
    </xf>
    <xf numFmtId="0" fontId="15" fillId="6" borderId="0" xfId="6" applyFont="1" applyFill="1" applyBorder="1" applyAlignment="1">
      <alignment horizontal="left" vertical="center"/>
    </xf>
    <xf numFmtId="0" fontId="15" fillId="6" borderId="1" xfId="6" applyFont="1" applyFill="1" applyBorder="1" applyAlignment="1">
      <alignment horizontal="right" vertical="center"/>
    </xf>
    <xf numFmtId="0" fontId="10" fillId="6" borderId="1" xfId="6" applyFont="1" applyFill="1" applyBorder="1" applyAlignment="1">
      <alignment horizontal="left" vertical="center"/>
    </xf>
    <xf numFmtId="0" fontId="15" fillId="6" borderId="11" xfId="6" applyFont="1" applyFill="1" applyBorder="1" applyAlignment="1">
      <alignment horizontal="center" vertical="center" shrinkToFit="1"/>
    </xf>
    <xf numFmtId="0" fontId="15" fillId="6" borderId="64" xfId="6" applyFont="1" applyFill="1" applyBorder="1" applyAlignment="1">
      <alignment horizontal="center" vertical="center"/>
    </xf>
    <xf numFmtId="20" fontId="15" fillId="6" borderId="63" xfId="6" applyNumberFormat="1" applyFont="1" applyFill="1" applyBorder="1" applyAlignment="1">
      <alignment horizontal="center" vertical="center"/>
    </xf>
    <xf numFmtId="0" fontId="15" fillId="6" borderId="63" xfId="6" applyFont="1" applyFill="1" applyBorder="1" applyAlignment="1">
      <alignment horizontal="center" vertical="center"/>
    </xf>
    <xf numFmtId="20" fontId="15" fillId="6" borderId="11" xfId="6" applyNumberFormat="1" applyFont="1" applyFill="1" applyBorder="1" applyAlignment="1">
      <alignment horizontal="center" vertical="center"/>
    </xf>
    <xf numFmtId="0" fontId="15" fillId="6" borderId="64" xfId="6" applyFont="1" applyFill="1" applyBorder="1" applyAlignment="1">
      <alignment horizontal="center" vertical="center" shrinkToFit="1"/>
    </xf>
    <xf numFmtId="0" fontId="15" fillId="6" borderId="5" xfId="6" applyFont="1" applyFill="1" applyBorder="1" applyAlignment="1">
      <alignment horizontal="center" vertical="center" shrinkToFit="1"/>
    </xf>
    <xf numFmtId="0" fontId="15" fillId="6" borderId="76" xfId="6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shrinkToFit="1"/>
    </xf>
    <xf numFmtId="0" fontId="15" fillId="6" borderId="77" xfId="6" applyFont="1" applyFill="1" applyBorder="1" applyAlignment="1">
      <alignment horizontal="center" vertical="center" shrinkToFit="1"/>
    </xf>
    <xf numFmtId="0" fontId="15" fillId="6" borderId="7" xfId="6" applyFont="1" applyFill="1" applyBorder="1" applyAlignment="1">
      <alignment horizontal="center" vertical="center" shrinkToFit="1"/>
    </xf>
    <xf numFmtId="0" fontId="15" fillId="6" borderId="1" xfId="6" applyFont="1" applyFill="1" applyBorder="1" applyAlignment="1">
      <alignment horizontal="center" vertical="center" shrinkToFit="1"/>
    </xf>
    <xf numFmtId="0" fontId="15" fillId="6" borderId="8" xfId="6" applyFont="1" applyFill="1" applyBorder="1" applyAlignment="1">
      <alignment horizontal="center" vertical="center" shrinkToFit="1"/>
    </xf>
    <xf numFmtId="0" fontId="15" fillId="6" borderId="9" xfId="6" applyFont="1" applyFill="1" applyBorder="1" applyAlignment="1">
      <alignment horizontal="center" vertical="center"/>
    </xf>
    <xf numFmtId="20" fontId="15" fillId="6" borderId="37" xfId="6" applyNumberFormat="1" applyFont="1" applyFill="1" applyBorder="1" applyAlignment="1">
      <alignment horizontal="center" vertical="center"/>
    </xf>
    <xf numFmtId="0" fontId="15" fillId="6" borderId="75" xfId="6" applyFont="1" applyFill="1" applyBorder="1" applyAlignment="1">
      <alignment horizontal="center" vertical="center" shrinkToFit="1"/>
    </xf>
    <xf numFmtId="0" fontId="15" fillId="6" borderId="76" xfId="6" applyFont="1" applyFill="1" applyBorder="1" applyAlignment="1">
      <alignment horizontal="center" vertical="center" shrinkToFit="1"/>
    </xf>
    <xf numFmtId="0" fontId="15" fillId="6" borderId="0" xfId="6" applyFont="1" applyFill="1" applyBorder="1" applyAlignment="1">
      <alignment horizontal="center" vertical="center" shrinkToFit="1"/>
    </xf>
    <xf numFmtId="0" fontId="15" fillId="6" borderId="0" xfId="6" applyFont="1" applyFill="1" applyBorder="1" applyAlignment="1">
      <alignment horizontal="right" vertical="center"/>
    </xf>
    <xf numFmtId="0" fontId="10" fillId="6" borderId="0" xfId="6" applyFont="1" applyFill="1" applyBorder="1" applyAlignment="1">
      <alignment horizontal="left" vertical="center"/>
    </xf>
    <xf numFmtId="0" fontId="15" fillId="6" borderId="4" xfId="6" applyFont="1" applyFill="1" applyBorder="1" applyAlignment="1">
      <alignment horizontal="center" vertical="center"/>
    </xf>
    <xf numFmtId="0" fontId="15" fillId="6" borderId="63" xfId="6" applyFont="1" applyFill="1" applyBorder="1" applyAlignment="1">
      <alignment horizontal="center" vertical="center" shrinkToFit="1"/>
    </xf>
    <xf numFmtId="0" fontId="15" fillId="6" borderId="5" xfId="6" applyFont="1" applyFill="1" applyBorder="1" applyAlignment="1">
      <alignment horizontal="center" vertical="center"/>
    </xf>
    <xf numFmtId="0" fontId="15" fillId="6" borderId="6" xfId="6" applyFont="1" applyFill="1" applyBorder="1" applyAlignment="1">
      <alignment horizontal="center" vertical="center"/>
    </xf>
    <xf numFmtId="0" fontId="15" fillId="6" borderId="7" xfId="6" applyFont="1" applyFill="1" applyBorder="1" applyAlignment="1">
      <alignment horizontal="center" vertical="center"/>
    </xf>
    <xf numFmtId="0" fontId="15" fillId="6" borderId="8" xfId="6" applyFont="1" applyFill="1" applyBorder="1" applyAlignment="1">
      <alignment horizontal="center" vertical="center"/>
    </xf>
    <xf numFmtId="0" fontId="15" fillId="6" borderId="6" xfId="6" applyFont="1" applyFill="1" applyBorder="1" applyAlignment="1">
      <alignment horizontal="center" vertical="center" shrinkToFit="1"/>
    </xf>
    <xf numFmtId="0" fontId="15" fillId="6" borderId="1" xfId="6" applyFont="1" applyFill="1" applyBorder="1" applyAlignment="1">
      <alignment horizontal="center" vertical="center"/>
    </xf>
    <xf numFmtId="20" fontId="15" fillId="6" borderId="64" xfId="6" applyNumberFormat="1" applyFont="1" applyFill="1" applyBorder="1" applyAlignment="1">
      <alignment horizontal="center" vertical="center"/>
    </xf>
    <xf numFmtId="20" fontId="15" fillId="6" borderId="4" xfId="6" applyNumberFormat="1" applyFont="1" applyFill="1" applyBorder="1" applyAlignment="1">
      <alignment horizontal="center" vertical="center"/>
    </xf>
    <xf numFmtId="20" fontId="15" fillId="6" borderId="7" xfId="6" applyNumberFormat="1" applyFont="1" applyFill="1" applyBorder="1" applyAlignment="1">
      <alignment horizontal="center" vertical="center"/>
    </xf>
    <xf numFmtId="20" fontId="15" fillId="6" borderId="8" xfId="6" applyNumberFormat="1" applyFont="1" applyFill="1" applyBorder="1" applyAlignment="1">
      <alignment horizontal="center" vertical="center"/>
    </xf>
    <xf numFmtId="0" fontId="10" fillId="7" borderId="0" xfId="8" applyFont="1" applyFill="1">
      <alignment vertical="center"/>
    </xf>
    <xf numFmtId="0" fontId="16" fillId="7" borderId="0" xfId="8" applyFont="1" applyFill="1" applyAlignment="1">
      <alignment vertical="center"/>
    </xf>
    <xf numFmtId="49" fontId="17" fillId="7" borderId="0" xfId="8" applyNumberFormat="1" applyFont="1" applyFill="1" applyAlignment="1">
      <alignment horizontal="center" vertical="center"/>
    </xf>
    <xf numFmtId="0" fontId="10" fillId="7" borderId="0" xfId="8" applyFont="1" applyFill="1" applyBorder="1" applyAlignment="1"/>
    <xf numFmtId="0" fontId="10" fillId="7" borderId="0" xfId="8" applyFont="1" applyFill="1" applyAlignment="1"/>
    <xf numFmtId="0" fontId="10" fillId="7" borderId="0" xfId="8" applyFont="1" applyFill="1" applyBorder="1" applyAlignment="1">
      <alignment horizontal="right"/>
    </xf>
    <xf numFmtId="0" fontId="18" fillId="7" borderId="0" xfId="8" applyFont="1" applyFill="1" applyAlignment="1">
      <alignment horizontal="left" vertical="center"/>
    </xf>
    <xf numFmtId="14" fontId="18" fillId="7" borderId="0" xfId="8" applyNumberFormat="1" applyFont="1" applyFill="1" applyAlignment="1">
      <alignment horizontal="left" vertical="center"/>
    </xf>
    <xf numFmtId="0" fontId="9" fillId="7" borderId="0" xfId="8" applyFont="1" applyFill="1" applyAlignment="1"/>
    <xf numFmtId="0" fontId="16" fillId="7" borderId="0" xfId="8" applyFont="1" applyFill="1" applyBorder="1" applyAlignment="1"/>
    <xf numFmtId="0" fontId="16" fillId="7" borderId="0" xfId="8" applyFont="1" applyFill="1" applyAlignment="1"/>
    <xf numFmtId="0" fontId="19" fillId="7" borderId="0" xfId="8" applyFont="1" applyFill="1" applyBorder="1" applyAlignment="1"/>
    <xf numFmtId="0" fontId="20" fillId="7" borderId="0" xfId="8" applyFont="1" applyFill="1" applyAlignment="1">
      <alignment vertical="center"/>
    </xf>
    <xf numFmtId="0" fontId="7" fillId="7" borderId="0" xfId="8" applyFont="1" applyFill="1" applyAlignment="1">
      <alignment horizontal="left"/>
    </xf>
    <xf numFmtId="0" fontId="16" fillId="7" borderId="0" xfId="8" applyFont="1" applyFill="1" applyAlignment="1">
      <alignment horizontal="left" vertical="center"/>
    </xf>
    <xf numFmtId="0" fontId="21" fillId="7" borderId="0" xfId="8" applyFont="1" applyFill="1" applyAlignment="1">
      <alignment vertical="center"/>
    </xf>
    <xf numFmtId="0" fontId="11" fillId="7" borderId="0" xfId="8" applyFont="1" applyFill="1" applyAlignment="1">
      <alignment horizontal="left" vertical="center"/>
    </xf>
    <xf numFmtId="0" fontId="20" fillId="7" borderId="0" xfId="8" applyFont="1" applyFill="1" applyAlignment="1">
      <alignment horizontal="left" vertical="center"/>
    </xf>
    <xf numFmtId="0" fontId="12" fillId="7" borderId="0" xfId="2" applyFont="1" applyFill="1" applyBorder="1" applyAlignment="1">
      <alignment shrinkToFit="1"/>
    </xf>
    <xf numFmtId="0" fontId="13" fillId="7" borderId="0" xfId="2" applyFont="1" applyFill="1" applyBorder="1" applyAlignment="1">
      <alignment horizontal="center" vertical="center"/>
    </xf>
    <xf numFmtId="0" fontId="13" fillId="7" borderId="0" xfId="2" applyFont="1" applyFill="1" applyBorder="1">
      <alignment vertical="center"/>
    </xf>
    <xf numFmtId="0" fontId="13" fillId="7" borderId="0" xfId="2" applyFont="1" applyFill="1" applyBorder="1" applyAlignment="1">
      <alignment horizontal="right" vertical="center"/>
    </xf>
    <xf numFmtId="0" fontId="22" fillId="7" borderId="0" xfId="8" applyFont="1" applyFill="1">
      <alignment vertical="center"/>
    </xf>
    <xf numFmtId="0" fontId="16" fillId="7" borderId="0" xfId="2" applyFont="1" applyFill="1" applyBorder="1" applyAlignment="1">
      <alignment horizontal="left" vertical="center"/>
    </xf>
    <xf numFmtId="0" fontId="0" fillId="0" borderId="0" xfId="8" applyFont="1" applyAlignment="1">
      <alignment horizontal="left" vertical="center"/>
    </xf>
    <xf numFmtId="0" fontId="0" fillId="0" borderId="18" xfId="8" applyFont="1" applyBorder="1" applyAlignment="1">
      <alignment horizontal="left" vertical="center"/>
    </xf>
    <xf numFmtId="0" fontId="15" fillId="7" borderId="64" xfId="2" applyFont="1" applyFill="1" applyBorder="1" applyAlignment="1">
      <alignment horizontal="center" vertical="center"/>
    </xf>
    <xf numFmtId="0" fontId="15" fillId="7" borderId="5" xfId="2" applyFont="1" applyFill="1" applyBorder="1" applyAlignment="1">
      <alignment horizontal="center" vertical="center"/>
    </xf>
    <xf numFmtId="0" fontId="15" fillId="7" borderId="4" xfId="2" applyFont="1" applyFill="1" applyBorder="1" applyAlignment="1">
      <alignment horizontal="center" vertical="center"/>
    </xf>
    <xf numFmtId="0" fontId="15" fillId="7" borderId="38" xfId="2" applyFont="1" applyFill="1" applyBorder="1" applyAlignment="1">
      <alignment horizontal="center" vertical="center"/>
    </xf>
    <xf numFmtId="0" fontId="15" fillId="7" borderId="39" xfId="2" applyFont="1" applyFill="1" applyBorder="1" applyAlignment="1">
      <alignment horizontal="center" vertical="center"/>
    </xf>
    <xf numFmtId="0" fontId="33" fillId="7" borderId="40" xfId="2" applyFont="1" applyFill="1" applyBorder="1" applyAlignment="1">
      <alignment horizontal="center" vertical="center" shrinkToFit="1"/>
    </xf>
    <xf numFmtId="0" fontId="33" fillId="7" borderId="41" xfId="2" applyFont="1" applyFill="1" applyBorder="1" applyAlignment="1">
      <alignment horizontal="center" vertical="center" shrinkToFit="1"/>
    </xf>
    <xf numFmtId="0" fontId="33" fillId="7" borderId="42" xfId="2" applyFont="1" applyFill="1" applyBorder="1" applyAlignment="1">
      <alignment horizontal="center" vertical="center" shrinkToFit="1"/>
    </xf>
    <xf numFmtId="0" fontId="33" fillId="7" borderId="64" xfId="2" applyFont="1" applyFill="1" applyBorder="1" applyAlignment="1">
      <alignment horizontal="center" vertical="center" shrinkToFit="1"/>
    </xf>
    <xf numFmtId="0" fontId="33" fillId="7" borderId="4" xfId="8" applyFont="1" applyFill="1" applyBorder="1" applyAlignment="1">
      <alignment vertical="center"/>
    </xf>
    <xf numFmtId="0" fontId="33" fillId="7" borderId="0" xfId="2" applyFont="1" applyFill="1" applyBorder="1" applyAlignment="1">
      <alignment horizontal="center" vertical="center" shrinkToFit="1"/>
    </xf>
    <xf numFmtId="0" fontId="37" fillId="0" borderId="0" xfId="8" applyBorder="1" applyAlignment="1">
      <alignment vertical="center" shrinkToFit="1"/>
    </xf>
    <xf numFmtId="0" fontId="38" fillId="7" borderId="0" xfId="2" applyFont="1" applyFill="1" applyBorder="1" applyAlignment="1">
      <alignment horizontal="center" vertical="center" shrinkToFit="1"/>
    </xf>
    <xf numFmtId="0" fontId="15" fillId="7" borderId="7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8" xfId="2" applyFont="1" applyFill="1" applyBorder="1" applyAlignment="1">
      <alignment horizontal="center" vertical="center"/>
    </xf>
    <xf numFmtId="0" fontId="15" fillId="7" borderId="43" xfId="2" applyFont="1" applyFill="1" applyBorder="1" applyAlignment="1">
      <alignment horizontal="center" vertical="center"/>
    </xf>
    <xf numFmtId="0" fontId="15" fillId="7" borderId="44" xfId="2" applyFont="1" applyFill="1" applyBorder="1" applyAlignment="1">
      <alignment horizontal="center" vertical="center"/>
    </xf>
    <xf numFmtId="0" fontId="33" fillId="7" borderId="45" xfId="2" applyFont="1" applyFill="1" applyBorder="1" applyAlignment="1">
      <alignment horizontal="center" vertical="center" shrinkToFit="1"/>
    </xf>
    <xf numFmtId="0" fontId="33" fillId="7" borderId="46" xfId="2" applyFont="1" applyFill="1" applyBorder="1" applyAlignment="1">
      <alignment horizontal="center" vertical="center" shrinkToFit="1"/>
    </xf>
    <xf numFmtId="0" fontId="33" fillId="7" borderId="47" xfId="2" applyFont="1" applyFill="1" applyBorder="1" applyAlignment="1">
      <alignment horizontal="center" vertical="center" shrinkToFit="1"/>
    </xf>
    <xf numFmtId="0" fontId="33" fillId="7" borderId="78" xfId="2" applyFont="1" applyFill="1" applyBorder="1" applyAlignment="1">
      <alignment horizontal="center" vertical="center" shrinkToFit="1"/>
    </xf>
    <xf numFmtId="0" fontId="33" fillId="7" borderId="10" xfId="8" applyFont="1" applyFill="1" applyBorder="1" applyAlignment="1">
      <alignment vertical="center"/>
    </xf>
    <xf numFmtId="0" fontId="35" fillId="7" borderId="64" xfId="2" applyFont="1" applyFill="1" applyBorder="1" applyAlignment="1">
      <alignment horizontal="center" vertical="center"/>
    </xf>
    <xf numFmtId="0" fontId="35" fillId="7" borderId="5" xfId="2" applyFont="1" applyFill="1" applyBorder="1" applyAlignment="1">
      <alignment horizontal="center" vertical="center"/>
    </xf>
    <xf numFmtId="0" fontId="35" fillId="7" borderId="4" xfId="2" applyFont="1" applyFill="1" applyBorder="1" applyAlignment="1">
      <alignment horizontal="center" vertical="center"/>
    </xf>
    <xf numFmtId="0" fontId="15" fillId="7" borderId="54" xfId="2" applyNumberFormat="1" applyFont="1" applyFill="1" applyBorder="1" applyAlignment="1" applyProtection="1">
      <alignment horizontal="right" vertical="center"/>
      <protection locked="0"/>
    </xf>
    <xf numFmtId="49" fontId="15" fillId="7" borderId="54" xfId="2" applyNumberFormat="1" applyFont="1" applyFill="1" applyBorder="1" applyAlignment="1">
      <alignment horizontal="center" vertical="center"/>
    </xf>
    <xf numFmtId="0" fontId="15" fillId="7" borderId="56" xfId="2" applyNumberFormat="1" applyFont="1" applyFill="1" applyBorder="1" applyAlignment="1" applyProtection="1">
      <alignment horizontal="left" vertical="center"/>
      <protection locked="0"/>
    </xf>
    <xf numFmtId="0" fontId="15" fillId="7" borderId="39" xfId="2" applyNumberFormat="1" applyFont="1" applyFill="1" applyBorder="1" applyAlignment="1" applyProtection="1">
      <alignment horizontal="right" vertical="center"/>
      <protection locked="0"/>
    </xf>
    <xf numFmtId="49" fontId="15" fillId="7" borderId="5" xfId="2" applyNumberFormat="1" applyFont="1" applyFill="1" applyBorder="1" applyAlignment="1">
      <alignment horizontal="center" vertical="center"/>
    </xf>
    <xf numFmtId="0" fontId="15" fillId="7" borderId="38" xfId="2" applyNumberFormat="1" applyFont="1" applyFill="1" applyBorder="1" applyAlignment="1" applyProtection="1">
      <alignment horizontal="left" vertical="center"/>
      <protection locked="0"/>
    </xf>
    <xf numFmtId="0" fontId="15" fillId="7" borderId="64" xfId="2" applyFont="1" applyFill="1" applyBorder="1" applyAlignment="1">
      <alignment horizontal="center" vertical="center" shrinkToFit="1"/>
    </xf>
    <xf numFmtId="176" fontId="15" fillId="7" borderId="39" xfId="2" applyNumberFormat="1" applyFont="1" applyFill="1" applyBorder="1" applyAlignment="1">
      <alignment horizontal="center" vertical="center"/>
    </xf>
    <xf numFmtId="176" fontId="15" fillId="7" borderId="41" xfId="2" applyNumberFormat="1" applyFont="1" applyFill="1" applyBorder="1" applyAlignment="1">
      <alignment horizontal="center" vertical="center"/>
    </xf>
    <xf numFmtId="49" fontId="15" fillId="7" borderId="39" xfId="2" applyNumberFormat="1" applyFont="1" applyFill="1" applyBorder="1" applyAlignment="1">
      <alignment horizontal="center" vertical="center"/>
    </xf>
    <xf numFmtId="0" fontId="10" fillId="7" borderId="4" xfId="8" applyFont="1" applyFill="1" applyBorder="1" applyAlignment="1">
      <alignment horizontal="center" vertical="center"/>
    </xf>
    <xf numFmtId="49" fontId="15" fillId="7" borderId="0" xfId="2" applyNumberFormat="1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horizontal="center" vertical="center"/>
    </xf>
    <xf numFmtId="0" fontId="10" fillId="7" borderId="0" xfId="8" applyFont="1" applyFill="1" applyBorder="1" applyAlignment="1">
      <alignment horizontal="center" vertical="center"/>
    </xf>
    <xf numFmtId="0" fontId="10" fillId="7" borderId="0" xfId="8" applyFont="1" applyFill="1" applyBorder="1" applyAlignment="1">
      <alignment vertical="center"/>
    </xf>
    <xf numFmtId="0" fontId="10" fillId="7" borderId="0" xfId="8" applyFont="1" applyFill="1" applyAlignment="1">
      <alignment vertical="center"/>
    </xf>
    <xf numFmtId="0" fontId="38" fillId="7" borderId="0" xfId="2" applyNumberFormat="1" applyFont="1" applyFill="1" applyBorder="1" applyAlignment="1">
      <alignment horizontal="center" vertical="center" shrinkToFit="1"/>
    </xf>
    <xf numFmtId="0" fontId="35" fillId="7" borderId="48" xfId="2" applyFont="1" applyFill="1" applyBorder="1" applyAlignment="1">
      <alignment horizontal="center" vertical="center"/>
    </xf>
    <xf numFmtId="0" fontId="35" fillId="7" borderId="49" xfId="2" applyFont="1" applyFill="1" applyBorder="1" applyAlignment="1">
      <alignment horizontal="center" vertical="center"/>
    </xf>
    <xf numFmtId="0" fontId="35" fillId="7" borderId="50" xfId="2" applyFont="1" applyFill="1" applyBorder="1" applyAlignment="1">
      <alignment horizontal="center" vertical="center"/>
    </xf>
    <xf numFmtId="0" fontId="15" fillId="7" borderId="48" xfId="2" applyFont="1" applyFill="1" applyBorder="1" applyAlignment="1">
      <alignment horizontal="center" vertical="center"/>
    </xf>
    <xf numFmtId="0" fontId="15" fillId="7" borderId="49" xfId="2" applyFont="1" applyFill="1" applyBorder="1" applyAlignment="1">
      <alignment horizontal="center" vertical="center"/>
    </xf>
    <xf numFmtId="0" fontId="15" fillId="7" borderId="32" xfId="2" applyFont="1" applyFill="1" applyBorder="1" applyAlignment="1">
      <alignment horizontal="center" vertical="center"/>
    </xf>
    <xf numFmtId="0" fontId="15" fillId="7" borderId="49" xfId="2" applyNumberFormat="1" applyFont="1" applyFill="1" applyBorder="1" applyAlignment="1" applyProtection="1">
      <alignment horizontal="right" vertical="center"/>
      <protection locked="0"/>
    </xf>
    <xf numFmtId="49" fontId="15" fillId="7" borderId="49" xfId="2" applyNumberFormat="1" applyFont="1" applyFill="1" applyBorder="1" applyAlignment="1">
      <alignment horizontal="center" vertical="center"/>
    </xf>
    <xf numFmtId="0" fontId="15" fillId="7" borderId="32" xfId="2" applyNumberFormat="1" applyFont="1" applyFill="1" applyBorder="1" applyAlignment="1" applyProtection="1">
      <alignment horizontal="left" vertical="center"/>
      <protection locked="0"/>
    </xf>
    <xf numFmtId="0" fontId="15" fillId="7" borderId="51" xfId="2" applyNumberFormat="1" applyFont="1" applyFill="1" applyBorder="1" applyAlignment="1" applyProtection="1">
      <alignment horizontal="right" vertical="center"/>
      <protection locked="0"/>
    </xf>
    <xf numFmtId="0" fontId="15" fillId="7" borderId="48" xfId="2" applyFont="1" applyFill="1" applyBorder="1" applyAlignment="1">
      <alignment horizontal="center" vertical="center" shrinkToFit="1"/>
    </xf>
    <xf numFmtId="176" fontId="15" fillId="7" borderId="51" xfId="2" applyNumberFormat="1" applyFont="1" applyFill="1" applyBorder="1" applyAlignment="1">
      <alignment horizontal="center" vertical="center"/>
    </xf>
    <xf numFmtId="176" fontId="15" fillId="7" borderId="30" xfId="2" applyNumberFormat="1" applyFont="1" applyFill="1" applyBorder="1" applyAlignment="1">
      <alignment horizontal="center" vertical="center"/>
    </xf>
    <xf numFmtId="0" fontId="15" fillId="7" borderId="52" xfId="2" applyFont="1" applyFill="1" applyBorder="1" applyAlignment="1">
      <alignment horizontal="center" vertical="center"/>
    </xf>
    <xf numFmtId="0" fontId="10" fillId="7" borderId="50" xfId="8" applyFont="1" applyFill="1" applyBorder="1" applyAlignment="1">
      <alignment horizontal="center" vertical="center"/>
    </xf>
    <xf numFmtId="0" fontId="37" fillId="0" borderId="0" xfId="9" applyBorder="1" applyAlignment="1">
      <alignment vertical="center"/>
    </xf>
    <xf numFmtId="0" fontId="37" fillId="0" borderId="0" xfId="9" applyAlignment="1">
      <alignment vertical="center"/>
    </xf>
    <xf numFmtId="0" fontId="35" fillId="7" borderId="53" xfId="2" applyFont="1" applyFill="1" applyBorder="1" applyAlignment="1">
      <alignment horizontal="center" vertical="center"/>
    </xf>
    <xf numFmtId="0" fontId="35" fillId="7" borderId="54" xfId="2" applyFont="1" applyFill="1" applyBorder="1" applyAlignment="1">
      <alignment horizontal="center" vertical="center"/>
    </xf>
    <xf numFmtId="0" fontId="35" fillId="7" borderId="55" xfId="2" applyFont="1" applyFill="1" applyBorder="1" applyAlignment="1">
      <alignment horizontal="center" vertical="center"/>
    </xf>
    <xf numFmtId="0" fontId="15" fillId="7" borderId="53" xfId="2" applyNumberFormat="1" applyFont="1" applyFill="1" applyBorder="1" applyAlignment="1">
      <alignment horizontal="right" vertical="center"/>
    </xf>
    <xf numFmtId="0" fontId="15" fillId="7" borderId="56" xfId="2" applyNumberFormat="1" applyFont="1" applyFill="1" applyBorder="1" applyAlignment="1">
      <alignment horizontal="left" vertical="center"/>
    </xf>
    <xf numFmtId="0" fontId="15" fillId="7" borderId="57" xfId="2" applyFont="1" applyFill="1" applyBorder="1" applyAlignment="1">
      <alignment horizontal="center" vertical="center"/>
    </xf>
    <xf numFmtId="0" fontId="15" fillId="7" borderId="54" xfId="2" applyFont="1" applyFill="1" applyBorder="1" applyAlignment="1">
      <alignment horizontal="center" vertical="center"/>
    </xf>
    <xf numFmtId="0" fontId="15" fillId="7" borderId="56" xfId="2" applyFont="1" applyFill="1" applyBorder="1" applyAlignment="1">
      <alignment horizontal="center" vertical="center"/>
    </xf>
    <xf numFmtId="0" fontId="15" fillId="7" borderId="57" xfId="2" applyNumberFormat="1" applyFont="1" applyFill="1" applyBorder="1" applyAlignment="1" applyProtection="1">
      <alignment horizontal="right" vertical="center"/>
      <protection locked="0"/>
    </xf>
    <xf numFmtId="0" fontId="15" fillId="7" borderId="53" xfId="2" applyFont="1" applyFill="1" applyBorder="1" applyAlignment="1">
      <alignment horizontal="center" vertical="center" shrinkToFit="1"/>
    </xf>
    <xf numFmtId="176" fontId="15" fillId="7" borderId="52" xfId="2" applyNumberFormat="1" applyFont="1" applyFill="1" applyBorder="1" applyAlignment="1">
      <alignment horizontal="center" vertical="center"/>
    </xf>
    <xf numFmtId="176" fontId="15" fillId="7" borderId="58" xfId="2" applyNumberFormat="1" applyFont="1" applyFill="1" applyBorder="1" applyAlignment="1">
      <alignment horizontal="center" vertical="center"/>
    </xf>
    <xf numFmtId="49" fontId="15" fillId="7" borderId="59" xfId="2" applyNumberFormat="1" applyFont="1" applyFill="1" applyBorder="1" applyAlignment="1">
      <alignment horizontal="center" vertical="center"/>
    </xf>
    <xf numFmtId="0" fontId="15" fillId="7" borderId="53" xfId="2" applyFont="1" applyFill="1" applyBorder="1" applyAlignment="1">
      <alignment horizontal="center" vertical="center"/>
    </xf>
    <xf numFmtId="0" fontId="10" fillId="7" borderId="55" xfId="8" applyFont="1" applyFill="1" applyBorder="1" applyAlignment="1">
      <alignment horizontal="center" vertical="center"/>
    </xf>
    <xf numFmtId="0" fontId="15" fillId="7" borderId="48" xfId="2" applyNumberFormat="1" applyFont="1" applyFill="1" applyBorder="1" applyAlignment="1">
      <alignment horizontal="right" vertical="center"/>
    </xf>
    <xf numFmtId="0" fontId="15" fillId="7" borderId="32" xfId="2" applyNumberFormat="1" applyFont="1" applyFill="1" applyBorder="1" applyAlignment="1">
      <alignment horizontal="left" vertical="center"/>
    </xf>
    <xf numFmtId="0" fontId="15" fillId="7" borderId="51" xfId="2" applyFont="1" applyFill="1" applyBorder="1" applyAlignment="1">
      <alignment horizontal="center" vertical="center"/>
    </xf>
    <xf numFmtId="0" fontId="15" fillId="7" borderId="31" xfId="2" applyFont="1" applyFill="1" applyBorder="1" applyAlignment="1">
      <alignment horizontal="center" vertical="center"/>
    </xf>
    <xf numFmtId="0" fontId="10" fillId="7" borderId="48" xfId="8" applyFont="1" applyFill="1" applyBorder="1" applyAlignment="1">
      <alignment horizontal="center" vertical="center"/>
    </xf>
    <xf numFmtId="0" fontId="15" fillId="7" borderId="57" xfId="2" applyNumberFormat="1" applyFont="1" applyFill="1" applyBorder="1" applyAlignment="1">
      <alignment horizontal="right" vertical="center"/>
    </xf>
    <xf numFmtId="0" fontId="15" fillId="7" borderId="55" xfId="2" applyFont="1" applyFill="1" applyBorder="1" applyAlignment="1">
      <alignment horizontal="center" vertical="center"/>
    </xf>
    <xf numFmtId="0" fontId="15" fillId="7" borderId="62" xfId="2" applyFont="1" applyFill="1" applyBorder="1" applyAlignment="1">
      <alignment horizontal="center" vertical="center" shrinkToFit="1"/>
    </xf>
    <xf numFmtId="176" fontId="15" fillId="7" borderId="57" xfId="2" applyNumberFormat="1" applyFont="1" applyFill="1" applyBorder="1" applyAlignment="1">
      <alignment horizontal="center" vertical="center"/>
    </xf>
    <xf numFmtId="176" fontId="15" fillId="7" borderId="61" xfId="2" applyNumberFormat="1" applyFont="1" applyFill="1" applyBorder="1" applyAlignment="1">
      <alignment horizontal="center" vertical="center"/>
    </xf>
    <xf numFmtId="0" fontId="35" fillId="7" borderId="7" xfId="2" applyFont="1" applyFill="1" applyBorder="1" applyAlignment="1">
      <alignment horizontal="center" vertical="center"/>
    </xf>
    <xf numFmtId="0" fontId="35" fillId="7" borderId="1" xfId="2" applyFont="1" applyFill="1" applyBorder="1" applyAlignment="1">
      <alignment horizontal="center" vertical="center"/>
    </xf>
    <xf numFmtId="0" fontId="35" fillId="7" borderId="8" xfId="2" applyFont="1" applyFill="1" applyBorder="1" applyAlignment="1">
      <alignment horizontal="center" vertical="center"/>
    </xf>
    <xf numFmtId="0" fontId="15" fillId="7" borderId="7" xfId="2" applyNumberFormat="1" applyFont="1" applyFill="1" applyBorder="1" applyAlignment="1">
      <alignment horizontal="right" vertical="center"/>
    </xf>
    <xf numFmtId="49" fontId="15" fillId="7" borderId="1" xfId="2" applyNumberFormat="1" applyFont="1" applyFill="1" applyBorder="1" applyAlignment="1">
      <alignment horizontal="center" vertical="center"/>
    </xf>
    <xf numFmtId="0" fontId="15" fillId="7" borderId="43" xfId="2" applyNumberFormat="1" applyFont="1" applyFill="1" applyBorder="1" applyAlignment="1">
      <alignment horizontal="left" vertical="center"/>
    </xf>
    <xf numFmtId="0" fontId="15" fillId="7" borderId="44" xfId="2" applyNumberFormat="1" applyFont="1" applyFill="1" applyBorder="1" applyAlignment="1">
      <alignment horizontal="right" vertical="center"/>
    </xf>
    <xf numFmtId="0" fontId="37" fillId="0" borderId="45" xfId="9" applyBorder="1" applyAlignment="1">
      <alignment horizontal="center" vertical="center" shrinkToFit="1"/>
    </xf>
    <xf numFmtId="176" fontId="15" fillId="7" borderId="44" xfId="2" applyNumberFormat="1" applyFont="1" applyFill="1" applyBorder="1" applyAlignment="1">
      <alignment horizontal="center" vertical="center"/>
    </xf>
    <xf numFmtId="176" fontId="15" fillId="7" borderId="46" xfId="2" applyNumberFormat="1" applyFont="1" applyFill="1" applyBorder="1" applyAlignment="1">
      <alignment horizontal="center" vertical="center"/>
    </xf>
    <xf numFmtId="0" fontId="15" fillId="7" borderId="47" xfId="2" applyFont="1" applyFill="1" applyBorder="1" applyAlignment="1">
      <alignment horizontal="center" vertical="center"/>
    </xf>
    <xf numFmtId="0" fontId="10" fillId="7" borderId="8" xfId="8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horizontal="center" vertical="center"/>
    </xf>
    <xf numFmtId="0" fontId="33" fillId="7" borderId="0" xfId="2" applyFont="1" applyFill="1" applyBorder="1" applyAlignment="1">
      <alignment horizontal="center" vertical="center" shrinkToFit="1"/>
    </xf>
    <xf numFmtId="0" fontId="33" fillId="7" borderId="0" xfId="8" applyFont="1" applyFill="1" applyBorder="1" applyAlignment="1">
      <alignment vertical="center"/>
    </xf>
    <xf numFmtId="0" fontId="15" fillId="7" borderId="0" xfId="2" applyFont="1" applyFill="1" applyBorder="1" applyAlignment="1">
      <alignment vertical="center"/>
    </xf>
    <xf numFmtId="0" fontId="10" fillId="7" borderId="0" xfId="8" applyFont="1" applyFill="1" applyBorder="1" applyAlignment="1">
      <alignment vertical="center"/>
    </xf>
    <xf numFmtId="0" fontId="22" fillId="7" borderId="0" xfId="8" applyFont="1" applyFill="1" applyBorder="1" applyAlignment="1">
      <alignment vertical="center"/>
    </xf>
    <xf numFmtId="0" fontId="16" fillId="7" borderId="0" xfId="2" applyFont="1" applyFill="1" applyBorder="1" applyAlignment="1">
      <alignment horizontal="left" vertical="center"/>
    </xf>
    <xf numFmtId="0" fontId="10" fillId="7" borderId="0" xfId="8" applyFont="1" applyFill="1" applyBorder="1">
      <alignment vertical="center"/>
    </xf>
    <xf numFmtId="0" fontId="10" fillId="7" borderId="78" xfId="8" applyFont="1" applyFill="1" applyBorder="1" applyAlignment="1">
      <alignment vertical="center"/>
    </xf>
    <xf numFmtId="0" fontId="18" fillId="7" borderId="0" xfId="2" applyFont="1" applyFill="1" applyBorder="1" applyAlignment="1">
      <alignment horizontal="center" vertical="center" shrinkToFit="1"/>
    </xf>
    <xf numFmtId="0" fontId="37" fillId="0" borderId="78" xfId="9" applyBorder="1" applyAlignment="1">
      <alignment vertical="center"/>
    </xf>
    <xf numFmtId="49" fontId="38" fillId="7" borderId="0" xfId="2" applyNumberFormat="1" applyFont="1" applyFill="1" applyBorder="1" applyAlignment="1">
      <alignment horizontal="center" vertical="center" shrinkToFit="1"/>
    </xf>
    <xf numFmtId="0" fontId="15" fillId="7" borderId="0" xfId="2" applyFont="1" applyFill="1" applyBorder="1" applyAlignment="1">
      <alignment vertical="center" shrinkToFit="1"/>
    </xf>
    <xf numFmtId="0" fontId="15" fillId="7" borderId="0" xfId="8" applyFont="1" applyFill="1" applyBorder="1" applyAlignment="1">
      <alignment horizontal="center" vertical="center"/>
    </xf>
    <xf numFmtId="0" fontId="37" fillId="0" borderId="0" xfId="8" applyAlignment="1">
      <alignment horizontal="left" vertical="center"/>
    </xf>
    <xf numFmtId="0" fontId="39" fillId="0" borderId="0" xfId="10" applyAlignment="1">
      <alignment horizontal="left" vertical="center"/>
    </xf>
    <xf numFmtId="0" fontId="18" fillId="7" borderId="0" xfId="2" applyFont="1" applyFill="1" applyBorder="1" applyAlignment="1">
      <alignment vertical="center" shrinkToFit="1"/>
    </xf>
    <xf numFmtId="0" fontId="15" fillId="7" borderId="68" xfId="8" applyFont="1" applyFill="1" applyBorder="1" applyAlignment="1">
      <alignment vertical="center"/>
    </xf>
    <xf numFmtId="0" fontId="40" fillId="0" borderId="73" xfId="9" applyFont="1" applyBorder="1" applyAlignment="1">
      <alignment vertical="center"/>
    </xf>
    <xf numFmtId="0" fontId="40" fillId="0" borderId="74" xfId="9" applyFont="1" applyBorder="1" applyAlignment="1">
      <alignment vertical="center"/>
    </xf>
    <xf numFmtId="0" fontId="15" fillId="7" borderId="79" xfId="8" applyFont="1" applyFill="1" applyBorder="1" applyAlignment="1">
      <alignment horizontal="center" vertical="center"/>
    </xf>
    <xf numFmtId="0" fontId="40" fillId="0" borderId="73" xfId="9" applyFont="1" applyBorder="1" applyAlignment="1">
      <alignment horizontal="center" vertical="center"/>
    </xf>
    <xf numFmtId="0" fontId="15" fillId="7" borderId="73" xfId="8" applyFont="1" applyFill="1" applyBorder="1" applyAlignment="1">
      <alignment horizontal="center" vertical="center"/>
    </xf>
    <xf numFmtId="0" fontId="40" fillId="0" borderId="74" xfId="9" applyFont="1" applyBorder="1" applyAlignment="1">
      <alignment horizontal="center" vertical="center"/>
    </xf>
    <xf numFmtId="0" fontId="40" fillId="0" borderId="25" xfId="9" applyFont="1" applyBorder="1" applyAlignment="1">
      <alignment vertical="center"/>
    </xf>
    <xf numFmtId="0" fontId="40" fillId="0" borderId="26" xfId="9" applyFont="1" applyBorder="1" applyAlignment="1">
      <alignment vertical="center"/>
    </xf>
    <xf numFmtId="0" fontId="40" fillId="0" borderId="27" xfId="9" applyFont="1" applyBorder="1" applyAlignment="1">
      <alignment vertical="center"/>
    </xf>
    <xf numFmtId="0" fontId="40" fillId="0" borderId="28" xfId="9" applyFont="1" applyBorder="1" applyAlignment="1">
      <alignment horizontal="center" vertical="center"/>
    </xf>
    <xf numFmtId="0" fontId="40" fillId="0" borderId="26" xfId="9" applyFont="1" applyBorder="1" applyAlignment="1">
      <alignment horizontal="center" vertical="center"/>
    </xf>
    <xf numFmtId="0" fontId="40" fillId="0" borderId="27" xfId="9" applyFont="1" applyBorder="1" applyAlignment="1">
      <alignment horizontal="center" vertical="center"/>
    </xf>
    <xf numFmtId="0" fontId="15" fillId="7" borderId="29" xfId="8" applyFont="1" applyFill="1" applyBorder="1" applyAlignment="1">
      <alignment vertical="center"/>
    </xf>
    <xf numFmtId="0" fontId="40" fillId="0" borderId="30" xfId="9" applyFont="1" applyBorder="1" applyAlignment="1">
      <alignment vertical="center"/>
    </xf>
    <xf numFmtId="0" fontId="40" fillId="0" borderId="31" xfId="9" applyFont="1" applyBorder="1" applyAlignment="1">
      <alignment vertical="center"/>
    </xf>
    <xf numFmtId="0" fontId="15" fillId="7" borderId="32" xfId="8" applyFont="1" applyFill="1" applyBorder="1" applyAlignment="1" applyProtection="1">
      <alignment horizontal="center" vertical="center"/>
      <protection locked="0"/>
    </xf>
    <xf numFmtId="0" fontId="40" fillId="0" borderId="30" xfId="9" applyFont="1" applyBorder="1" applyAlignment="1" applyProtection="1">
      <alignment horizontal="center" vertical="center"/>
      <protection locked="0"/>
    </xf>
    <xf numFmtId="0" fontId="15" fillId="7" borderId="30" xfId="8" applyFont="1" applyFill="1" applyBorder="1" applyAlignment="1" applyProtection="1">
      <alignment horizontal="center" vertical="center"/>
      <protection locked="0"/>
    </xf>
    <xf numFmtId="0" fontId="40" fillId="0" borderId="31" xfId="9" applyFont="1" applyBorder="1" applyAlignment="1" applyProtection="1">
      <alignment horizontal="center" vertical="center"/>
      <protection locked="0"/>
    </xf>
    <xf numFmtId="0" fontId="40" fillId="0" borderId="33" xfId="9" applyFont="1" applyBorder="1" applyAlignment="1">
      <alignment vertical="center"/>
    </xf>
    <xf numFmtId="0" fontId="40" fillId="0" borderId="34" xfId="9" applyFont="1" applyBorder="1" applyAlignment="1">
      <alignment vertical="center"/>
    </xf>
    <xf numFmtId="0" fontId="40" fillId="0" borderId="35" xfId="9" applyFont="1" applyBorder="1" applyAlignment="1">
      <alignment vertical="center"/>
    </xf>
    <xf numFmtId="0" fontId="40" fillId="0" borderId="36" xfId="9" applyFont="1" applyBorder="1" applyAlignment="1" applyProtection="1">
      <alignment horizontal="center" vertical="center"/>
      <protection locked="0"/>
    </xf>
    <xf numFmtId="0" fontId="40" fillId="0" borderId="34" xfId="9" applyFont="1" applyBorder="1" applyAlignment="1" applyProtection="1">
      <alignment horizontal="center" vertical="center"/>
      <protection locked="0"/>
    </xf>
    <xf numFmtId="0" fontId="40" fillId="0" borderId="35" xfId="9" applyFont="1" applyBorder="1" applyAlignment="1" applyProtection="1">
      <alignment horizontal="center" vertical="center"/>
      <protection locked="0"/>
    </xf>
    <xf numFmtId="0" fontId="15" fillId="7" borderId="33" xfId="8" applyFont="1" applyFill="1" applyBorder="1" applyAlignment="1">
      <alignment vertical="center"/>
    </xf>
    <xf numFmtId="0" fontId="15" fillId="7" borderId="36" xfId="8" applyFont="1" applyFill="1" applyBorder="1" applyAlignment="1" applyProtection="1">
      <alignment horizontal="center" vertical="center"/>
      <protection locked="0"/>
    </xf>
    <xf numFmtId="0" fontId="15" fillId="7" borderId="34" xfId="8" applyFont="1" applyFill="1" applyBorder="1" applyAlignment="1" applyProtection="1">
      <alignment horizontal="center" vertical="center"/>
      <protection locked="0"/>
    </xf>
    <xf numFmtId="0" fontId="40" fillId="0" borderId="28" xfId="9" applyFont="1" applyBorder="1" applyAlignment="1" applyProtection="1">
      <alignment horizontal="center" vertical="center"/>
      <protection locked="0"/>
    </xf>
    <xf numFmtId="0" fontId="40" fillId="0" borderId="26" xfId="9" applyFont="1" applyBorder="1" applyAlignment="1" applyProtection="1">
      <alignment horizontal="center" vertical="center"/>
      <protection locked="0"/>
    </xf>
    <xf numFmtId="0" fontId="40" fillId="0" borderId="27" xfId="9" applyFont="1" applyBorder="1" applyAlignment="1" applyProtection="1">
      <alignment horizontal="center" vertical="center"/>
      <protection locked="0"/>
    </xf>
    <xf numFmtId="0" fontId="22" fillId="7" borderId="0" xfId="8" applyFont="1" applyFill="1" applyBorder="1">
      <alignment vertical="center"/>
    </xf>
    <xf numFmtId="0" fontId="13" fillId="7" borderId="0" xfId="8" applyFont="1" applyFill="1">
      <alignment vertical="center"/>
    </xf>
    <xf numFmtId="0" fontId="13" fillId="7" borderId="0" xfId="8" applyFont="1" applyFill="1" applyBorder="1">
      <alignment vertical="center"/>
    </xf>
    <xf numFmtId="0" fontId="35" fillId="7" borderId="0" xfId="8" applyFont="1" applyFill="1" applyAlignment="1">
      <alignment horizontal="left" vertical="center"/>
    </xf>
    <xf numFmtId="0" fontId="15" fillId="7" borderId="0" xfId="8" applyFont="1" applyFill="1">
      <alignment vertical="center"/>
    </xf>
    <xf numFmtId="0" fontId="15" fillId="7" borderId="0" xfId="8" applyFont="1" applyFill="1" applyAlignment="1">
      <alignment vertical="center"/>
    </xf>
    <xf numFmtId="0" fontId="15" fillId="7" borderId="63" xfId="2" applyFont="1" applyFill="1" applyBorder="1" applyAlignment="1">
      <alignment horizontal="center" vertical="center"/>
    </xf>
    <xf numFmtId="0" fontId="15" fillId="7" borderId="78" xfId="8" applyFont="1" applyFill="1" applyBorder="1">
      <alignment vertical="center"/>
    </xf>
    <xf numFmtId="0" fontId="15" fillId="7" borderId="64" xfId="8" applyFont="1" applyFill="1" applyBorder="1" applyAlignment="1">
      <alignment horizontal="right" vertical="center" shrinkToFit="1"/>
    </xf>
    <xf numFmtId="0" fontId="15" fillId="7" borderId="4" xfId="8" applyFont="1" applyFill="1" applyBorder="1" applyAlignment="1">
      <alignment horizontal="right" vertical="center" shrinkToFit="1"/>
    </xf>
    <xf numFmtId="0" fontId="15" fillId="7" borderId="7" xfId="8" applyFont="1" applyFill="1" applyBorder="1">
      <alignment vertical="center"/>
    </xf>
    <xf numFmtId="0" fontId="15" fillId="7" borderId="1" xfId="8" applyFont="1" applyFill="1" applyBorder="1" applyAlignment="1">
      <alignment vertical="center"/>
    </xf>
    <xf numFmtId="0" fontId="15" fillId="7" borderId="6" xfId="2" applyFont="1" applyFill="1" applyBorder="1" applyAlignment="1">
      <alignment horizontal="center" vertical="center"/>
    </xf>
    <xf numFmtId="0" fontId="15" fillId="7" borderId="5" xfId="8" applyFont="1" applyFill="1" applyBorder="1" applyAlignment="1">
      <alignment horizontal="center" vertical="center"/>
    </xf>
    <xf numFmtId="0" fontId="15" fillId="7" borderId="7" xfId="8" applyFont="1" applyFill="1" applyBorder="1" applyAlignment="1">
      <alignment horizontal="right" vertical="center" shrinkToFit="1"/>
    </xf>
    <xf numFmtId="0" fontId="15" fillId="7" borderId="8" xfId="8" applyFont="1" applyFill="1" applyBorder="1" applyAlignment="1">
      <alignment horizontal="right" vertical="center" shrinkToFit="1"/>
    </xf>
    <xf numFmtId="0" fontId="15" fillId="7" borderId="5" xfId="8" applyFont="1" applyFill="1" applyBorder="1" applyAlignment="1">
      <alignment horizontal="center" vertical="center"/>
    </xf>
    <xf numFmtId="0" fontId="15" fillId="7" borderId="5" xfId="8" applyFont="1" applyFill="1" applyBorder="1">
      <alignment vertical="center"/>
    </xf>
    <xf numFmtId="0" fontId="15" fillId="7" borderId="0" xfId="8" applyFont="1" applyFill="1" applyBorder="1" applyAlignment="1">
      <alignment horizontal="center" vertical="center"/>
    </xf>
    <xf numFmtId="0" fontId="15" fillId="7" borderId="63" xfId="8" applyFont="1" applyFill="1" applyBorder="1" applyAlignment="1">
      <alignment horizontal="center" vertical="center"/>
    </xf>
    <xf numFmtId="0" fontId="15" fillId="7" borderId="64" xfId="8" applyFont="1" applyFill="1" applyBorder="1" applyAlignment="1">
      <alignment vertical="center"/>
    </xf>
    <xf numFmtId="0" fontId="37" fillId="0" borderId="5" xfId="9" applyBorder="1" applyAlignment="1">
      <alignment vertical="center"/>
    </xf>
    <xf numFmtId="0" fontId="37" fillId="0" borderId="4" xfId="9" applyBorder="1" applyAlignment="1">
      <alignment vertical="center"/>
    </xf>
    <xf numFmtId="0" fontId="15" fillId="7" borderId="0" xfId="8" applyFont="1" applyFill="1" applyBorder="1" applyAlignment="1">
      <alignment horizontal="right" vertical="center" shrinkToFit="1"/>
    </xf>
    <xf numFmtId="0" fontId="15" fillId="7" borderId="0" xfId="8" applyFont="1" applyFill="1" applyBorder="1">
      <alignment vertical="center"/>
    </xf>
    <xf numFmtId="0" fontId="15" fillId="7" borderId="10" xfId="8" applyFont="1" applyFill="1" applyBorder="1" applyAlignment="1">
      <alignment horizontal="center" vertical="center"/>
    </xf>
    <xf numFmtId="0" fontId="37" fillId="0" borderId="6" xfId="9" applyBorder="1" applyAlignment="1">
      <alignment horizontal="center" vertical="center"/>
    </xf>
    <xf numFmtId="0" fontId="37" fillId="0" borderId="7" xfId="9" applyBorder="1" applyAlignment="1">
      <alignment vertical="center"/>
    </xf>
    <xf numFmtId="0" fontId="37" fillId="0" borderId="1" xfId="9" applyBorder="1" applyAlignment="1">
      <alignment vertical="center"/>
    </xf>
    <xf numFmtId="0" fontId="37" fillId="0" borderId="8" xfId="9" applyBorder="1" applyAlignment="1">
      <alignment vertical="center"/>
    </xf>
    <xf numFmtId="0" fontId="15" fillId="7" borderId="0" xfId="8" applyFont="1" applyFill="1" applyAlignment="1">
      <alignment horizontal="right" vertical="center"/>
    </xf>
    <xf numFmtId="0" fontId="29" fillId="7" borderId="10" xfId="8" applyFont="1" applyFill="1" applyBorder="1" applyAlignment="1">
      <alignment horizontal="center" vertical="center"/>
    </xf>
    <xf numFmtId="0" fontId="15" fillId="7" borderId="0" xfId="8" applyFont="1" applyFill="1" applyBorder="1" applyAlignment="1">
      <alignment vertical="center"/>
    </xf>
    <xf numFmtId="0" fontId="37" fillId="0" borderId="5" xfId="9" applyBorder="1" applyAlignment="1">
      <alignment horizontal="center" vertical="center"/>
    </xf>
    <xf numFmtId="0" fontId="37" fillId="0" borderId="4" xfId="9" applyBorder="1" applyAlignment="1">
      <alignment horizontal="center" vertical="center"/>
    </xf>
    <xf numFmtId="0" fontId="15" fillId="7" borderId="8" xfId="8" applyFont="1" applyFill="1" applyBorder="1" applyAlignment="1">
      <alignment horizontal="center" vertical="center"/>
    </xf>
    <xf numFmtId="0" fontId="10" fillId="7" borderId="1" xfId="8" applyFont="1" applyFill="1" applyBorder="1" applyAlignment="1">
      <alignment horizontal="center" vertical="center"/>
    </xf>
    <xf numFmtId="0" fontId="15" fillId="7" borderId="64" xfId="8" applyFont="1" applyFill="1" applyBorder="1">
      <alignment vertical="center"/>
    </xf>
    <xf numFmtId="0" fontId="15" fillId="7" borderId="4" xfId="8" applyFont="1" applyFill="1" applyBorder="1">
      <alignment vertical="center"/>
    </xf>
    <xf numFmtId="0" fontId="15" fillId="7" borderId="78" xfId="2" applyFont="1" applyFill="1" applyBorder="1" applyAlignment="1">
      <alignment horizontal="center" vertical="center"/>
    </xf>
    <xf numFmtId="0" fontId="37" fillId="0" borderId="7" xfId="9" applyBorder="1" applyAlignment="1">
      <alignment horizontal="center" vertical="center"/>
    </xf>
    <xf numFmtId="0" fontId="37" fillId="0" borderId="1" xfId="9" applyBorder="1" applyAlignment="1">
      <alignment horizontal="center" vertical="center"/>
    </xf>
    <xf numFmtId="0" fontId="37" fillId="0" borderId="8" xfId="9" applyBorder="1" applyAlignment="1">
      <alignment horizontal="center" vertical="center"/>
    </xf>
    <xf numFmtId="0" fontId="29" fillId="7" borderId="4" xfId="8" applyFont="1" applyFill="1" applyBorder="1" applyAlignment="1">
      <alignment horizontal="center" vertical="center"/>
    </xf>
    <xf numFmtId="0" fontId="15" fillId="7" borderId="78" xfId="8" applyFont="1" applyFill="1" applyBorder="1" applyAlignment="1">
      <alignment horizontal="center" vertical="center"/>
    </xf>
    <xf numFmtId="0" fontId="15" fillId="7" borderId="10" xfId="8" applyFont="1" applyFill="1" applyBorder="1">
      <alignment vertical="center"/>
    </xf>
    <xf numFmtId="0" fontId="15" fillId="7" borderId="7" xfId="8" applyFont="1" applyFill="1" applyBorder="1" applyAlignment="1">
      <alignment horizontal="center" vertical="center"/>
    </xf>
    <xf numFmtId="0" fontId="15" fillId="7" borderId="64" xfId="8" applyFont="1" applyFill="1" applyBorder="1" applyAlignment="1">
      <alignment horizontal="center" vertical="center"/>
    </xf>
    <xf numFmtId="0" fontId="29" fillId="7" borderId="8" xfId="8" applyFont="1" applyFill="1" applyBorder="1" applyAlignment="1">
      <alignment horizontal="center" vertical="center"/>
    </xf>
    <xf numFmtId="0" fontId="15" fillId="7" borderId="4" xfId="8" applyFont="1" applyFill="1" applyBorder="1" applyAlignment="1">
      <alignment horizontal="center" vertical="center"/>
    </xf>
    <xf numFmtId="0" fontId="15" fillId="7" borderId="7" xfId="8" applyFont="1" applyFill="1" applyBorder="1" applyAlignment="1">
      <alignment horizontal="center" vertical="center"/>
    </xf>
    <xf numFmtId="0" fontId="15" fillId="7" borderId="1" xfId="8" applyFont="1" applyFill="1" applyBorder="1" applyAlignment="1">
      <alignment horizontal="center" vertical="center"/>
    </xf>
    <xf numFmtId="0" fontId="15" fillId="7" borderId="78" xfId="8" applyFont="1" applyFill="1" applyBorder="1" applyAlignment="1">
      <alignment vertical="center"/>
    </xf>
    <xf numFmtId="0" fontId="15" fillId="7" borderId="10" xfId="8" applyFont="1" applyFill="1" applyBorder="1" applyAlignment="1">
      <alignment vertical="center"/>
    </xf>
    <xf numFmtId="0" fontId="15" fillId="7" borderId="7" xfId="8" applyFont="1" applyFill="1" applyBorder="1" applyAlignment="1">
      <alignment vertical="center"/>
    </xf>
    <xf numFmtId="0" fontId="15" fillId="7" borderId="63" xfId="8" applyFont="1" applyFill="1" applyBorder="1">
      <alignment vertical="center"/>
    </xf>
    <xf numFmtId="0" fontId="15" fillId="7" borderId="64" xfId="2" applyFont="1" applyFill="1" applyBorder="1" applyAlignment="1">
      <alignment horizontal="right" vertical="center" shrinkToFit="1"/>
    </xf>
    <xf numFmtId="0" fontId="15" fillId="7" borderId="4" xfId="2" applyFont="1" applyFill="1" applyBorder="1" applyAlignment="1">
      <alignment horizontal="right" vertical="center" shrinkToFit="1"/>
    </xf>
    <xf numFmtId="0" fontId="15" fillId="7" borderId="7" xfId="2" applyFont="1" applyFill="1" applyBorder="1" applyAlignment="1">
      <alignment horizontal="right" vertical="center" shrinkToFit="1"/>
    </xf>
    <xf numFmtId="0" fontId="15" fillId="7" borderId="8" xfId="2" applyFont="1" applyFill="1" applyBorder="1" applyAlignment="1">
      <alignment horizontal="right" vertical="center" shrinkToFit="1"/>
    </xf>
    <xf numFmtId="0" fontId="15" fillId="7" borderId="8" xfId="8" applyFont="1" applyFill="1" applyBorder="1">
      <alignment vertical="center"/>
    </xf>
    <xf numFmtId="0" fontId="15" fillId="7" borderId="0" xfId="2" applyFont="1" applyFill="1" applyBorder="1" applyAlignment="1">
      <alignment horizontal="right" vertical="center" shrinkToFit="1"/>
    </xf>
    <xf numFmtId="0" fontId="10" fillId="7" borderId="0" xfId="8" applyFont="1" applyFill="1" applyAlignment="1">
      <alignment horizontal="center" vertical="center"/>
    </xf>
    <xf numFmtId="0" fontId="15" fillId="7" borderId="5" xfId="8" applyFont="1" applyFill="1" applyBorder="1" applyAlignment="1">
      <alignment vertical="center"/>
    </xf>
    <xf numFmtId="0" fontId="15" fillId="7" borderId="1" xfId="8" applyFont="1" applyFill="1" applyBorder="1" applyAlignment="1">
      <alignment horizontal="center" vertical="center"/>
    </xf>
    <xf numFmtId="0" fontId="10" fillId="7" borderId="0" xfId="8" applyFont="1" applyFill="1" applyAlignment="1">
      <alignment vertical="center"/>
    </xf>
    <xf numFmtId="0" fontId="16" fillId="7" borderId="0" xfId="8" applyFont="1" applyFill="1">
      <alignment vertical="center"/>
    </xf>
    <xf numFmtId="0" fontId="15" fillId="7" borderId="0" xfId="8" applyFont="1" applyFill="1" applyAlignment="1">
      <alignment vertical="center"/>
    </xf>
    <xf numFmtId="49" fontId="15" fillId="7" borderId="0" xfId="8" applyNumberFormat="1" applyFont="1" applyFill="1" applyAlignment="1">
      <alignment horizontal="center" vertical="center"/>
    </xf>
    <xf numFmtId="0" fontId="15" fillId="7" borderId="0" xfId="8" applyFont="1" applyFill="1" applyBorder="1" applyAlignment="1"/>
    <xf numFmtId="0" fontId="15" fillId="7" borderId="0" xfId="8" applyFont="1" applyFill="1" applyAlignment="1"/>
    <xf numFmtId="0" fontId="15" fillId="7" borderId="0" xfId="8" applyFont="1" applyFill="1" applyBorder="1" applyAlignment="1">
      <alignment horizontal="right"/>
    </xf>
    <xf numFmtId="0" fontId="15" fillId="7" borderId="0" xfId="8" applyFont="1" applyFill="1" applyAlignment="1">
      <alignment horizontal="left" vertical="center"/>
    </xf>
    <xf numFmtId="14" fontId="15" fillId="7" borderId="0" xfId="8" applyNumberFormat="1" applyFont="1" applyFill="1" applyAlignment="1">
      <alignment horizontal="left" vertical="center"/>
    </xf>
    <xf numFmtId="0" fontId="41" fillId="7" borderId="0" xfId="8" applyFont="1" applyFill="1" applyBorder="1" applyAlignment="1"/>
    <xf numFmtId="0" fontId="15" fillId="7" borderId="0" xfId="8" applyFont="1" applyFill="1" applyAlignment="1">
      <alignment horizontal="left" vertical="center"/>
    </xf>
    <xf numFmtId="0" fontId="12" fillId="7" borderId="0" xfId="8" applyFont="1" applyFill="1" applyAlignment="1">
      <alignment shrinkToFit="1"/>
    </xf>
    <xf numFmtId="0" fontId="13" fillId="7" borderId="0" xfId="8" applyFont="1" applyFill="1" applyAlignment="1">
      <alignment horizontal="center" vertical="center"/>
    </xf>
    <xf numFmtId="0" fontId="15" fillId="7" borderId="0" xfId="2" applyFont="1" applyFill="1" applyBorder="1">
      <alignment vertical="center"/>
    </xf>
    <xf numFmtId="0" fontId="15" fillId="7" borderId="0" xfId="2" applyFont="1" applyFill="1" applyBorder="1" applyAlignment="1">
      <alignment horizontal="right" vertical="center"/>
    </xf>
    <xf numFmtId="0" fontId="15" fillId="7" borderId="0" xfId="2" applyFont="1" applyFill="1" applyBorder="1" applyAlignment="1">
      <alignment horizontal="left"/>
    </xf>
    <xf numFmtId="0" fontId="15" fillId="7" borderId="0" xfId="2" applyFont="1" applyFill="1" applyBorder="1" applyAlignment="1">
      <alignment horizontal="left"/>
    </xf>
    <xf numFmtId="0" fontId="15" fillId="7" borderId="0" xfId="3" applyFont="1" applyFill="1" applyBorder="1" applyAlignment="1">
      <alignment vertical="center"/>
    </xf>
    <xf numFmtId="0" fontId="16" fillId="7" borderId="0" xfId="8" applyFont="1" applyFill="1" applyAlignment="1">
      <alignment horizontal="left" vertical="center"/>
    </xf>
    <xf numFmtId="0" fontId="16" fillId="7" borderId="0" xfId="8" applyFont="1" applyFill="1" applyBorder="1" applyAlignment="1">
      <alignment horizontal="left" vertical="center"/>
    </xf>
    <xf numFmtId="0" fontId="37" fillId="0" borderId="0" xfId="8" applyBorder="1" applyAlignment="1">
      <alignment horizontal="left" vertical="center"/>
    </xf>
    <xf numFmtId="0" fontId="15" fillId="7" borderId="0" xfId="3" applyFont="1" applyFill="1" applyBorder="1" applyAlignment="1">
      <alignment horizontal="left" vertical="center"/>
    </xf>
    <xf numFmtId="0" fontId="15" fillId="7" borderId="0" xfId="3" applyFont="1" applyFill="1" applyBorder="1" applyAlignment="1">
      <alignment horizontal="left" vertical="center"/>
    </xf>
    <xf numFmtId="0" fontId="15" fillId="7" borderId="0" xfId="3" applyFont="1" applyFill="1" applyBorder="1">
      <alignment vertical="center"/>
    </xf>
    <xf numFmtId="0" fontId="15" fillId="7" borderId="0" xfId="3" applyFont="1" applyFill="1" applyBorder="1" applyAlignment="1">
      <alignment horizontal="right" vertical="center"/>
    </xf>
    <xf numFmtId="0" fontId="15" fillId="7" borderId="1" xfId="3" applyFont="1" applyFill="1" applyBorder="1" applyAlignment="1">
      <alignment horizontal="right" vertical="center"/>
    </xf>
    <xf numFmtId="0" fontId="10" fillId="7" borderId="0" xfId="3" applyFont="1" applyFill="1" applyBorder="1" applyAlignment="1">
      <alignment horizontal="left" vertical="center"/>
    </xf>
    <xf numFmtId="0" fontId="10" fillId="7" borderId="1" xfId="3" applyFont="1" applyFill="1" applyBorder="1" applyAlignment="1">
      <alignment horizontal="left" vertical="center"/>
    </xf>
    <xf numFmtId="0" fontId="15" fillId="7" borderId="63" xfId="3" applyFont="1" applyFill="1" applyBorder="1" applyAlignment="1">
      <alignment horizontal="center" vertical="center"/>
    </xf>
    <xf numFmtId="0" fontId="15" fillId="7" borderId="64" xfId="3" applyFont="1" applyFill="1" applyBorder="1" applyAlignment="1">
      <alignment horizontal="center" vertical="center"/>
    </xf>
    <xf numFmtId="0" fontId="15" fillId="7" borderId="4" xfId="3" applyFont="1" applyFill="1" applyBorder="1" applyAlignment="1">
      <alignment horizontal="center" vertical="center"/>
    </xf>
    <xf numFmtId="0" fontId="15" fillId="7" borderId="63" xfId="3" applyFont="1" applyFill="1" applyBorder="1" applyAlignment="1">
      <alignment horizontal="center" vertical="center" shrinkToFit="1"/>
    </xf>
    <xf numFmtId="0" fontId="15" fillId="7" borderId="5" xfId="3" applyFont="1" applyFill="1" applyBorder="1" applyAlignment="1">
      <alignment horizontal="center" vertical="center"/>
    </xf>
    <xf numFmtId="0" fontId="15" fillId="7" borderId="6" xfId="3" applyFont="1" applyFill="1" applyBorder="1" applyAlignment="1">
      <alignment horizontal="center" vertical="center"/>
    </xf>
    <xf numFmtId="0" fontId="15" fillId="7" borderId="7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15" fillId="7" borderId="6" xfId="3" applyFont="1" applyFill="1" applyBorder="1" applyAlignment="1">
      <alignment horizontal="center" vertical="center" shrinkToFit="1"/>
    </xf>
    <xf numFmtId="0" fontId="15" fillId="7" borderId="1" xfId="3" applyFont="1" applyFill="1" applyBorder="1" applyAlignment="1">
      <alignment horizontal="center" vertical="center"/>
    </xf>
    <xf numFmtId="20" fontId="15" fillId="7" borderId="64" xfId="3" applyNumberFormat="1" applyFont="1" applyFill="1" applyBorder="1" applyAlignment="1">
      <alignment horizontal="center" vertical="center"/>
    </xf>
    <xf numFmtId="0" fontId="15" fillId="7" borderId="78" xfId="3" applyFont="1" applyFill="1" applyBorder="1" applyAlignment="1">
      <alignment horizontal="center" vertical="center"/>
    </xf>
    <xf numFmtId="0" fontId="15" fillId="7" borderId="10" xfId="3" applyFont="1" applyFill="1" applyBorder="1" applyAlignment="1">
      <alignment horizontal="center" vertical="center"/>
    </xf>
    <xf numFmtId="0" fontId="15" fillId="7" borderId="0" xfId="3" applyFont="1" applyFill="1" applyBorder="1" applyAlignment="1">
      <alignment horizontal="center" vertical="center"/>
    </xf>
    <xf numFmtId="0" fontId="15" fillId="7" borderId="64" xfId="3" applyFont="1" applyFill="1" applyBorder="1" applyAlignment="1">
      <alignment horizontal="center" vertical="center" shrinkToFit="1"/>
    </xf>
    <xf numFmtId="0" fontId="15" fillId="7" borderId="5" xfId="3" applyFont="1" applyFill="1" applyBorder="1" applyAlignment="1">
      <alignment horizontal="center" vertical="center" shrinkToFit="1"/>
    </xf>
    <xf numFmtId="0" fontId="15" fillId="7" borderId="4" xfId="3" applyFont="1" applyFill="1" applyBorder="1" applyAlignment="1">
      <alignment horizontal="center" vertical="center" shrinkToFit="1"/>
    </xf>
    <xf numFmtId="0" fontId="15" fillId="7" borderId="64" xfId="3" applyFont="1" applyFill="1" applyBorder="1" applyAlignment="1">
      <alignment horizontal="right" vertical="center" shrinkToFit="1"/>
    </xf>
    <xf numFmtId="0" fontId="15" fillId="7" borderId="5" xfId="3" applyFont="1" applyFill="1" applyBorder="1" applyAlignment="1">
      <alignment horizontal="right" vertical="center" shrinkToFit="1"/>
    </xf>
    <xf numFmtId="0" fontId="15" fillId="7" borderId="5" xfId="3" applyFont="1" applyFill="1" applyBorder="1" applyAlignment="1">
      <alignment horizontal="left" vertical="center" shrinkToFit="1"/>
    </xf>
    <xf numFmtId="0" fontId="15" fillId="7" borderId="4" xfId="3" applyFont="1" applyFill="1" applyBorder="1" applyAlignment="1">
      <alignment horizontal="left" vertical="center" shrinkToFit="1"/>
    </xf>
    <xf numFmtId="0" fontId="15" fillId="7" borderId="7" xfId="3" applyFont="1" applyFill="1" applyBorder="1" applyAlignment="1">
      <alignment horizontal="center" vertical="center" shrinkToFit="1"/>
    </xf>
    <xf numFmtId="0" fontId="15" fillId="7" borderId="1" xfId="3" applyFont="1" applyFill="1" applyBorder="1" applyAlignment="1">
      <alignment horizontal="center" vertical="center" shrinkToFit="1"/>
    </xf>
    <xf numFmtId="0" fontId="15" fillId="7" borderId="8" xfId="3" applyFont="1" applyFill="1" applyBorder="1" applyAlignment="1">
      <alignment horizontal="center" vertical="center" shrinkToFit="1"/>
    </xf>
    <xf numFmtId="0" fontId="15" fillId="7" borderId="7" xfId="3" applyFont="1" applyFill="1" applyBorder="1" applyAlignment="1">
      <alignment horizontal="right" vertical="center" shrinkToFit="1"/>
    </xf>
    <xf numFmtId="0" fontId="15" fillId="7" borderId="1" xfId="3" applyFont="1" applyFill="1" applyBorder="1" applyAlignment="1">
      <alignment horizontal="right" vertical="center" shrinkToFit="1"/>
    </xf>
    <xf numFmtId="0" fontId="15" fillId="7" borderId="1" xfId="3" applyFont="1" applyFill="1" applyBorder="1" applyAlignment="1">
      <alignment horizontal="left" vertical="center" shrinkToFit="1"/>
    </xf>
    <xf numFmtId="0" fontId="15" fillId="7" borderId="8" xfId="3" applyFont="1" applyFill="1" applyBorder="1" applyAlignment="1">
      <alignment horizontal="left" vertical="center" shrinkToFit="1"/>
    </xf>
    <xf numFmtId="20" fontId="15" fillId="7" borderId="78" xfId="3" applyNumberFormat="1" applyFont="1" applyFill="1" applyBorder="1" applyAlignment="1">
      <alignment horizontal="center" vertical="center"/>
    </xf>
    <xf numFmtId="0" fontId="15" fillId="7" borderId="78" xfId="3" applyFont="1" applyFill="1" applyBorder="1" applyAlignment="1">
      <alignment horizontal="center" vertical="center" shrinkToFit="1"/>
    </xf>
    <xf numFmtId="0" fontId="15" fillId="7" borderId="0" xfId="3" applyFont="1" applyFill="1" applyBorder="1" applyAlignment="1">
      <alignment horizontal="center" vertical="center" shrinkToFit="1"/>
    </xf>
    <xf numFmtId="0" fontId="15" fillId="7" borderId="10" xfId="3" applyFont="1" applyFill="1" applyBorder="1" applyAlignment="1">
      <alignment horizontal="center" vertical="center" shrinkToFit="1"/>
    </xf>
    <xf numFmtId="20" fontId="15" fillId="7" borderId="4" xfId="3" applyNumberFormat="1" applyFont="1" applyFill="1" applyBorder="1" applyAlignment="1">
      <alignment horizontal="center" vertical="center"/>
    </xf>
    <xf numFmtId="20" fontId="15" fillId="7" borderId="7" xfId="3" applyNumberFormat="1" applyFont="1" applyFill="1" applyBorder="1" applyAlignment="1">
      <alignment horizontal="center" vertical="center"/>
    </xf>
    <xf numFmtId="20" fontId="15" fillId="7" borderId="8" xfId="3" applyNumberFormat="1" applyFont="1" applyFill="1" applyBorder="1" applyAlignment="1">
      <alignment horizontal="center" vertical="center"/>
    </xf>
    <xf numFmtId="0" fontId="15" fillId="7" borderId="78" xfId="3" applyFont="1" applyFill="1" applyBorder="1" applyAlignment="1">
      <alignment horizontal="right" vertical="center" shrinkToFit="1"/>
    </xf>
    <xf numFmtId="0" fontId="15" fillId="7" borderId="0" xfId="3" applyFont="1" applyFill="1" applyBorder="1" applyAlignment="1">
      <alignment horizontal="right" vertical="center" shrinkToFit="1"/>
    </xf>
    <xf numFmtId="0" fontId="15" fillId="7" borderId="0" xfId="3" applyFont="1" applyFill="1" applyBorder="1" applyAlignment="1">
      <alignment horizontal="left" vertical="center" shrinkToFit="1"/>
    </xf>
    <xf numFmtId="0" fontId="15" fillId="7" borderId="10" xfId="3" applyFont="1" applyFill="1" applyBorder="1" applyAlignment="1">
      <alignment horizontal="left" vertical="center" shrinkToFit="1"/>
    </xf>
    <xf numFmtId="0" fontId="8" fillId="7" borderId="63" xfId="3" applyFont="1" applyFill="1" applyBorder="1" applyAlignment="1">
      <alignment horizontal="center" vertical="center"/>
    </xf>
    <xf numFmtId="0" fontId="8" fillId="7" borderId="6" xfId="3" applyFont="1" applyFill="1" applyBorder="1" applyAlignment="1">
      <alignment horizontal="center" vertical="center"/>
    </xf>
  </cellXfs>
  <cellStyles count="11">
    <cellStyle name="TableStyleLight1" xfId="6" xr:uid="{C72EAA25-4AA0-40A3-B656-DAAF1ABB603A}"/>
    <cellStyle name="標準" xfId="0" builtinId="0"/>
    <cellStyle name="標準 2" xfId="1" xr:uid="{00000000-0005-0000-0000-000001000000}"/>
    <cellStyle name="標準 2 2" xfId="2" xr:uid="{00000000-0005-0000-0000-000002000000}"/>
    <cellStyle name="標準 2 3" xfId="8" xr:uid="{65AA1F4C-436C-408C-830F-0A20E25B7966}"/>
    <cellStyle name="標準 3" xfId="4" xr:uid="{00000000-0005-0000-0000-000003000000}"/>
    <cellStyle name="標準 3 2" xfId="10" xr:uid="{7575707D-1A49-401C-8A54-49D90D7ED288}"/>
    <cellStyle name="標準 4" xfId="3" xr:uid="{00000000-0005-0000-0000-000004000000}"/>
    <cellStyle name="標準 5" xfId="5" xr:uid="{00000000-0005-0000-0000-000005000000}"/>
    <cellStyle name="標準 5 2" xfId="9" xr:uid="{68528BFA-2DFB-42DC-B3F9-8D34F4081036}"/>
    <cellStyle name="標準 6" xfId="7" xr:uid="{5C0BD556-B964-4361-9A51-CA2C74A1E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13</xdr:row>
      <xdr:rowOff>104775</xdr:rowOff>
    </xdr:from>
    <xdr:ext cx="238125" cy="266700"/>
    <xdr:pic>
      <xdr:nvPicPr>
        <xdr:cNvPr id="3" name="図 1" descr="KFA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590675"/>
          <a:ext cx="238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16</xdr:row>
      <xdr:rowOff>9525</xdr:rowOff>
    </xdr:from>
    <xdr:ext cx="238125" cy="247650"/>
    <xdr:pic>
      <xdr:nvPicPr>
        <xdr:cNvPr id="4" name="図 1" descr="KFA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8383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9525</xdr:rowOff>
    </xdr:from>
    <xdr:ext cx="238125" cy="247650"/>
    <xdr:pic>
      <xdr:nvPicPr>
        <xdr:cNvPr id="5" name="図 1" descr="KFA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0669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28575</xdr:colOff>
      <xdr:row>16</xdr:row>
      <xdr:rowOff>0</xdr:rowOff>
    </xdr:from>
    <xdr:ext cx="219075" cy="257175"/>
    <xdr:pic>
      <xdr:nvPicPr>
        <xdr:cNvPr id="6" name="図 1" descr="KFA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828800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18</xdr:row>
      <xdr:rowOff>9525</xdr:rowOff>
    </xdr:from>
    <xdr:ext cx="238125" cy="247650"/>
    <xdr:pic>
      <xdr:nvPicPr>
        <xdr:cNvPr id="7" name="図 1" descr="KFA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0669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14</xdr:row>
      <xdr:rowOff>9525</xdr:rowOff>
    </xdr:from>
    <xdr:ext cx="219075" cy="247650"/>
    <xdr:pic>
      <xdr:nvPicPr>
        <xdr:cNvPr id="8" name="図 1" descr="KFA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609725"/>
          <a:ext cx="219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20</xdr:row>
      <xdr:rowOff>0</xdr:rowOff>
    </xdr:from>
    <xdr:ext cx="219075" cy="257175"/>
    <xdr:pic>
      <xdr:nvPicPr>
        <xdr:cNvPr id="9" name="図 1" descr="KFA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286000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20</xdr:row>
      <xdr:rowOff>0</xdr:rowOff>
    </xdr:from>
    <xdr:ext cx="238125" cy="257175"/>
    <xdr:pic>
      <xdr:nvPicPr>
        <xdr:cNvPr id="10" name="図 1" descr="KFA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2860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25</xdr:row>
      <xdr:rowOff>0</xdr:rowOff>
    </xdr:from>
    <xdr:ext cx="238125" cy="257175"/>
    <xdr:pic>
      <xdr:nvPicPr>
        <xdr:cNvPr id="11" name="図 10" descr="KFA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572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27</xdr:row>
      <xdr:rowOff>0</xdr:rowOff>
    </xdr:from>
    <xdr:ext cx="238125" cy="257175"/>
    <xdr:pic>
      <xdr:nvPicPr>
        <xdr:cNvPr id="12" name="図 1" descr="KFA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858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29</xdr:row>
      <xdr:rowOff>0</xdr:rowOff>
    </xdr:from>
    <xdr:ext cx="238125" cy="257175"/>
    <xdr:pic>
      <xdr:nvPicPr>
        <xdr:cNvPr id="13" name="図 1" descr="KFA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9144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34</xdr:row>
      <xdr:rowOff>0</xdr:rowOff>
    </xdr:from>
    <xdr:ext cx="238125" cy="257175"/>
    <xdr:pic>
      <xdr:nvPicPr>
        <xdr:cNvPr id="14" name="図 13" descr="KFA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572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36</xdr:row>
      <xdr:rowOff>0</xdr:rowOff>
    </xdr:from>
    <xdr:ext cx="238125" cy="257175"/>
    <xdr:pic>
      <xdr:nvPicPr>
        <xdr:cNvPr id="15" name="図 1" descr="KFA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858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38</xdr:row>
      <xdr:rowOff>0</xdr:rowOff>
    </xdr:from>
    <xdr:ext cx="238125" cy="257175"/>
    <xdr:pic>
      <xdr:nvPicPr>
        <xdr:cNvPr id="16" name="図 1" descr="KFA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9144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43</xdr:row>
      <xdr:rowOff>0</xdr:rowOff>
    </xdr:from>
    <xdr:ext cx="238125" cy="257175"/>
    <xdr:pic>
      <xdr:nvPicPr>
        <xdr:cNvPr id="17" name="図 16" descr="KFA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572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45</xdr:row>
      <xdr:rowOff>0</xdr:rowOff>
    </xdr:from>
    <xdr:ext cx="238125" cy="257175"/>
    <xdr:pic>
      <xdr:nvPicPr>
        <xdr:cNvPr id="18" name="図 1" descr="KFA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858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47</xdr:row>
      <xdr:rowOff>0</xdr:rowOff>
    </xdr:from>
    <xdr:ext cx="238125" cy="257175"/>
    <xdr:pic>
      <xdr:nvPicPr>
        <xdr:cNvPr id="19" name="図 1" descr="KFA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9144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</xdr:colOff>
      <xdr:row>7</xdr:row>
      <xdr:rowOff>83820</xdr:rowOff>
    </xdr:to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99DEB679-C107-4AD6-B43B-CA316B0B0D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53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22</xdr:row>
      <xdr:rowOff>83820</xdr:rowOff>
    </xdr:from>
    <xdr:to>
      <xdr:col>4</xdr:col>
      <xdr:colOff>190500</xdr:colOff>
      <xdr:row>25</xdr:row>
      <xdr:rowOff>7620</xdr:rowOff>
    </xdr:to>
    <xdr:pic>
      <xdr:nvPicPr>
        <xdr:cNvPr id="3" name="図 10" descr="KFA.gif">
          <a:extLst>
            <a:ext uri="{FF2B5EF4-FFF2-40B4-BE49-F238E27FC236}">
              <a16:creationId xmlns:a16="http://schemas.microsoft.com/office/drawing/2014/main" id="{FEF352E0-1973-462A-A75F-AAC8BC73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" y="2598420"/>
          <a:ext cx="2133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24</xdr:row>
      <xdr:rowOff>83820</xdr:rowOff>
    </xdr:from>
    <xdr:to>
      <xdr:col>7</xdr:col>
      <xdr:colOff>190500</xdr:colOff>
      <xdr:row>27</xdr:row>
      <xdr:rowOff>7620</xdr:rowOff>
    </xdr:to>
    <xdr:pic>
      <xdr:nvPicPr>
        <xdr:cNvPr id="4" name="図 1" descr="KFA.gif">
          <a:extLst>
            <a:ext uri="{FF2B5EF4-FFF2-40B4-BE49-F238E27FC236}">
              <a16:creationId xmlns:a16="http://schemas.microsoft.com/office/drawing/2014/main" id="{FD8903C4-35F0-4935-8FF7-59124371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360" y="2827020"/>
          <a:ext cx="2133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228600</xdr:colOff>
      <xdr:row>26</xdr:row>
      <xdr:rowOff>83820</xdr:rowOff>
    </xdr:from>
    <xdr:to>
      <xdr:col>10</xdr:col>
      <xdr:colOff>190500</xdr:colOff>
      <xdr:row>29</xdr:row>
      <xdr:rowOff>7620</xdr:rowOff>
    </xdr:to>
    <xdr:pic>
      <xdr:nvPicPr>
        <xdr:cNvPr id="5" name="図 1" descr="KFA.gif">
          <a:extLst>
            <a:ext uri="{FF2B5EF4-FFF2-40B4-BE49-F238E27FC236}">
              <a16:creationId xmlns:a16="http://schemas.microsoft.com/office/drawing/2014/main" id="{C696C1D1-65B5-4E2D-8E15-A2B26DAC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740" y="3055620"/>
          <a:ext cx="2133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243840</xdr:colOff>
      <xdr:row>31</xdr:row>
      <xdr:rowOff>83820</xdr:rowOff>
    </xdr:from>
    <xdr:to>
      <xdr:col>4</xdr:col>
      <xdr:colOff>205740</xdr:colOff>
      <xdr:row>34</xdr:row>
      <xdr:rowOff>7620</xdr:rowOff>
    </xdr:to>
    <xdr:pic>
      <xdr:nvPicPr>
        <xdr:cNvPr id="6" name="図 13" descr="KFA.gif">
          <a:extLst>
            <a:ext uri="{FF2B5EF4-FFF2-40B4-BE49-F238E27FC236}">
              <a16:creationId xmlns:a16="http://schemas.microsoft.com/office/drawing/2014/main" id="{9BCF935A-37F9-4A73-A376-8A4C3345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3627120"/>
          <a:ext cx="2133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</xdr:colOff>
      <xdr:row>33</xdr:row>
      <xdr:rowOff>83820</xdr:rowOff>
    </xdr:from>
    <xdr:to>
      <xdr:col>7</xdr:col>
      <xdr:colOff>205740</xdr:colOff>
      <xdr:row>36</xdr:row>
      <xdr:rowOff>7620</xdr:rowOff>
    </xdr:to>
    <xdr:pic>
      <xdr:nvPicPr>
        <xdr:cNvPr id="7" name="図 1" descr="KFA.gif">
          <a:extLst>
            <a:ext uri="{FF2B5EF4-FFF2-40B4-BE49-F238E27FC236}">
              <a16:creationId xmlns:a16="http://schemas.microsoft.com/office/drawing/2014/main" id="{D55C0E23-C2CA-44ED-91B3-75888F9E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855720"/>
          <a:ext cx="2133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243840</xdr:colOff>
      <xdr:row>35</xdr:row>
      <xdr:rowOff>83820</xdr:rowOff>
    </xdr:from>
    <xdr:to>
      <xdr:col>10</xdr:col>
      <xdr:colOff>205740</xdr:colOff>
      <xdr:row>38</xdr:row>
      <xdr:rowOff>7620</xdr:rowOff>
    </xdr:to>
    <xdr:pic>
      <xdr:nvPicPr>
        <xdr:cNvPr id="8" name="図 1" descr="KFA.gif">
          <a:extLst>
            <a:ext uri="{FF2B5EF4-FFF2-40B4-BE49-F238E27FC236}">
              <a16:creationId xmlns:a16="http://schemas.microsoft.com/office/drawing/2014/main" id="{182BA5F3-206C-4E8D-A349-46D0998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980" y="4084320"/>
          <a:ext cx="2133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13</xdr:row>
      <xdr:rowOff>83820</xdr:rowOff>
    </xdr:from>
    <xdr:to>
      <xdr:col>4</xdr:col>
      <xdr:colOff>190500</xdr:colOff>
      <xdr:row>16</xdr:row>
      <xdr:rowOff>7620</xdr:rowOff>
    </xdr:to>
    <xdr:pic>
      <xdr:nvPicPr>
        <xdr:cNvPr id="9" name="図 10" descr="KFA.gif">
          <a:extLst>
            <a:ext uri="{FF2B5EF4-FFF2-40B4-BE49-F238E27FC236}">
              <a16:creationId xmlns:a16="http://schemas.microsoft.com/office/drawing/2014/main" id="{61D7744A-358B-4CAF-B4AB-F957E273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" y="1569720"/>
          <a:ext cx="2133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15</xdr:row>
      <xdr:rowOff>83820</xdr:rowOff>
    </xdr:from>
    <xdr:to>
      <xdr:col>7</xdr:col>
      <xdr:colOff>190500</xdr:colOff>
      <xdr:row>18</xdr:row>
      <xdr:rowOff>7620</xdr:rowOff>
    </xdr:to>
    <xdr:pic>
      <xdr:nvPicPr>
        <xdr:cNvPr id="10" name="図 1" descr="KFA.gif">
          <a:extLst>
            <a:ext uri="{FF2B5EF4-FFF2-40B4-BE49-F238E27FC236}">
              <a16:creationId xmlns:a16="http://schemas.microsoft.com/office/drawing/2014/main" id="{2CA30929-7703-4C2B-8B02-8ECD37C0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360" y="1798320"/>
          <a:ext cx="2133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83820</xdr:rowOff>
    </xdr:from>
    <xdr:to>
      <xdr:col>10</xdr:col>
      <xdr:colOff>213360</xdr:colOff>
      <xdr:row>20</xdr:row>
      <xdr:rowOff>7620</xdr:rowOff>
    </xdr:to>
    <xdr:pic>
      <xdr:nvPicPr>
        <xdr:cNvPr id="11" name="図 1" descr="KFA.gif">
          <a:extLst>
            <a:ext uri="{FF2B5EF4-FFF2-40B4-BE49-F238E27FC236}">
              <a16:creationId xmlns:a16="http://schemas.microsoft.com/office/drawing/2014/main" id="{DD236927-48CD-42D5-960E-BB614EA3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26920"/>
          <a:ext cx="2133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3</xdr:col>
      <xdr:colOff>137160</xdr:colOff>
      <xdr:row>8</xdr:row>
      <xdr:rowOff>38100</xdr:rowOff>
    </xdr:to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F1FDE19C-E7CF-41AB-8466-E9A31657CD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8153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13</xdr:row>
      <xdr:rowOff>104775</xdr:rowOff>
    </xdr:from>
    <xdr:ext cx="238125" cy="266700"/>
    <xdr:pic>
      <xdr:nvPicPr>
        <xdr:cNvPr id="3" name="図 1" descr="KFA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333625"/>
          <a:ext cx="238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16</xdr:row>
      <xdr:rowOff>9525</xdr:rowOff>
    </xdr:from>
    <xdr:ext cx="238125" cy="247650"/>
    <xdr:pic>
      <xdr:nvPicPr>
        <xdr:cNvPr id="4" name="図 1" descr="KFA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7527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18</xdr:row>
      <xdr:rowOff>9525</xdr:rowOff>
    </xdr:from>
    <xdr:ext cx="238125" cy="247650"/>
    <xdr:pic>
      <xdr:nvPicPr>
        <xdr:cNvPr id="5" name="図 1" descr="KFA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3095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20</xdr:row>
      <xdr:rowOff>0</xdr:rowOff>
    </xdr:from>
    <xdr:ext cx="219075" cy="257175"/>
    <xdr:pic>
      <xdr:nvPicPr>
        <xdr:cNvPr id="6" name="図 1" descr="KFA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3429000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24</xdr:row>
      <xdr:rowOff>104775</xdr:rowOff>
    </xdr:from>
    <xdr:ext cx="238125" cy="266700"/>
    <xdr:pic>
      <xdr:nvPicPr>
        <xdr:cNvPr id="7" name="図 1" descr="KFA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4219575"/>
          <a:ext cx="238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27</xdr:row>
      <xdr:rowOff>9525</xdr:rowOff>
    </xdr:from>
    <xdr:ext cx="238125" cy="247650"/>
    <xdr:pic>
      <xdr:nvPicPr>
        <xdr:cNvPr id="8" name="図 1" descr="KFA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63867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29</xdr:row>
      <xdr:rowOff>9525</xdr:rowOff>
    </xdr:from>
    <xdr:ext cx="238125" cy="247650"/>
    <xdr:pic>
      <xdr:nvPicPr>
        <xdr:cNvPr id="9" name="図 1" descr="KFA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498157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31</xdr:row>
      <xdr:rowOff>0</xdr:rowOff>
    </xdr:from>
    <xdr:ext cx="219075" cy="257175"/>
    <xdr:pic>
      <xdr:nvPicPr>
        <xdr:cNvPr id="10" name="図 1" descr="KFA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5314950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50</xdr:row>
      <xdr:rowOff>104775</xdr:rowOff>
    </xdr:from>
    <xdr:ext cx="238125" cy="266700"/>
    <xdr:pic>
      <xdr:nvPicPr>
        <xdr:cNvPr id="11" name="図 1" descr="KFA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590675"/>
          <a:ext cx="238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53</xdr:row>
      <xdr:rowOff>9525</xdr:rowOff>
    </xdr:from>
    <xdr:ext cx="238125" cy="247650"/>
    <xdr:pic>
      <xdr:nvPicPr>
        <xdr:cNvPr id="12" name="図 1" descr="KFA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8383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55</xdr:row>
      <xdr:rowOff>9525</xdr:rowOff>
    </xdr:from>
    <xdr:ext cx="238125" cy="247650"/>
    <xdr:pic>
      <xdr:nvPicPr>
        <xdr:cNvPr id="13" name="図 1" descr="KFA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0669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57</xdr:row>
      <xdr:rowOff>0</xdr:rowOff>
    </xdr:from>
    <xdr:ext cx="219075" cy="257175"/>
    <xdr:pic>
      <xdr:nvPicPr>
        <xdr:cNvPr id="14" name="図 1" descr="KFA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286000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61</xdr:row>
      <xdr:rowOff>104775</xdr:rowOff>
    </xdr:from>
    <xdr:ext cx="238125" cy="266700"/>
    <xdr:pic>
      <xdr:nvPicPr>
        <xdr:cNvPr id="15" name="図 1" descr="KFA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47975"/>
          <a:ext cx="238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64</xdr:row>
      <xdr:rowOff>9525</xdr:rowOff>
    </xdr:from>
    <xdr:ext cx="238125" cy="247650"/>
    <xdr:pic>
      <xdr:nvPicPr>
        <xdr:cNvPr id="16" name="図 1" descr="KFA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095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28575</xdr:colOff>
      <xdr:row>66</xdr:row>
      <xdr:rowOff>0</xdr:rowOff>
    </xdr:from>
    <xdr:ext cx="219075" cy="257175"/>
    <xdr:pic>
      <xdr:nvPicPr>
        <xdr:cNvPr id="18" name="図 1" descr="KFA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7543800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3</xdr:col>
      <xdr:colOff>108720</xdr:colOff>
      <xdr:row>7</xdr:row>
      <xdr:rowOff>85680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67283F2-252B-4CD1-A1B1-FE56CE5D5F9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000" y="0"/>
          <a:ext cx="836100" cy="88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274680</xdr:colOff>
      <xdr:row>14</xdr:row>
      <xdr:rowOff>172155</xdr:rowOff>
    </xdr:from>
    <xdr:to>
      <xdr:col>4</xdr:col>
      <xdr:colOff>231480</xdr:colOff>
      <xdr:row>15</xdr:row>
      <xdr:rowOff>171480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70D0121-2136-4F7B-8C43-836D1E2468E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06200" y="1772355"/>
          <a:ext cx="231120" cy="2507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27030</xdr:colOff>
      <xdr:row>16</xdr:row>
      <xdr:rowOff>162630</xdr:rowOff>
    </xdr:from>
    <xdr:to>
      <xdr:col>8</xdr:col>
      <xdr:colOff>975</xdr:colOff>
      <xdr:row>17</xdr:row>
      <xdr:rowOff>161955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E35C704F-BEAC-499D-8E76-C346E325F90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787250" y="2265750"/>
          <a:ext cx="225405" cy="2507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274680</xdr:colOff>
      <xdr:row>18</xdr:row>
      <xdr:rowOff>143580</xdr:rowOff>
    </xdr:from>
    <xdr:to>
      <xdr:col>10</xdr:col>
      <xdr:colOff>231480</xdr:colOff>
      <xdr:row>19</xdr:row>
      <xdr:rowOff>142905</xdr:rowOff>
    </xdr:to>
    <xdr:pic>
      <xdr:nvPicPr>
        <xdr:cNvPr id="5" name="図 1">
          <a:extLst>
            <a:ext uri="{FF2B5EF4-FFF2-40B4-BE49-F238E27FC236}">
              <a16:creationId xmlns:a16="http://schemas.microsoft.com/office/drawing/2014/main" id="{40C28E8C-2776-47E9-82CA-81F469063F3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514960" y="2749620"/>
          <a:ext cx="231120" cy="25078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13</xdr:col>
      <xdr:colOff>36555</xdr:colOff>
      <xdr:row>20</xdr:row>
      <xdr:rowOff>171450</xdr:rowOff>
    </xdr:from>
    <xdr:ext cx="233025" cy="256860"/>
    <xdr:pic>
      <xdr:nvPicPr>
        <xdr:cNvPr id="6" name="図 5">
          <a:extLst>
            <a:ext uri="{FF2B5EF4-FFF2-40B4-BE49-F238E27FC236}">
              <a16:creationId xmlns:a16="http://schemas.microsoft.com/office/drawing/2014/main" id="{2EEA1302-F617-4149-B740-E58F489506A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305535" y="3280410"/>
          <a:ext cx="233025" cy="2568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16</xdr:col>
      <xdr:colOff>36555</xdr:colOff>
      <xdr:row>22</xdr:row>
      <xdr:rowOff>162270</xdr:rowOff>
    </xdr:from>
    <xdr:ext cx="233025" cy="256860"/>
    <xdr:pic>
      <xdr:nvPicPr>
        <xdr:cNvPr id="7" name="図 1">
          <a:extLst>
            <a:ext uri="{FF2B5EF4-FFF2-40B4-BE49-F238E27FC236}">
              <a16:creationId xmlns:a16="http://schemas.microsoft.com/office/drawing/2014/main" id="{13E88BF1-BD43-46D7-9B07-53A9A5BD158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4059915" y="3774150"/>
          <a:ext cx="233025" cy="2568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18</xdr:col>
      <xdr:colOff>274680</xdr:colOff>
      <xdr:row>24</xdr:row>
      <xdr:rowOff>143220</xdr:rowOff>
    </xdr:from>
    <xdr:ext cx="233025" cy="256860"/>
    <xdr:pic>
      <xdr:nvPicPr>
        <xdr:cNvPr id="8" name="図 1">
          <a:extLst>
            <a:ext uri="{FF2B5EF4-FFF2-40B4-BE49-F238E27FC236}">
              <a16:creationId xmlns:a16="http://schemas.microsoft.com/office/drawing/2014/main" id="{5FD245DD-AD67-4B19-A859-3CEA16E3118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4778100" y="4258020"/>
          <a:ext cx="233025" cy="2568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22</xdr:col>
      <xdr:colOff>17505</xdr:colOff>
      <xdr:row>26</xdr:row>
      <xdr:rowOff>180975</xdr:rowOff>
    </xdr:from>
    <xdr:ext cx="233025" cy="256500"/>
    <xdr:pic>
      <xdr:nvPicPr>
        <xdr:cNvPr id="9" name="図 1">
          <a:extLst>
            <a:ext uri="{FF2B5EF4-FFF2-40B4-BE49-F238E27FC236}">
              <a16:creationId xmlns:a16="http://schemas.microsoft.com/office/drawing/2014/main" id="{B2E052D0-2005-4579-9DCA-449522D20BD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549625" y="4798695"/>
          <a:ext cx="233025" cy="25650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84150</xdr:colOff>
      <xdr:row>0</xdr:row>
      <xdr:rowOff>47625</xdr:rowOff>
    </xdr:from>
    <xdr:to>
      <xdr:col>3</xdr:col>
      <xdr:colOff>165870</xdr:colOff>
      <xdr:row>8</xdr:row>
      <xdr:rowOff>19005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4A30C53-746B-4659-A817-7633357FD7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4150" y="47625"/>
          <a:ext cx="836100" cy="885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84150</xdr:colOff>
      <xdr:row>0</xdr:row>
      <xdr:rowOff>47625</xdr:rowOff>
    </xdr:from>
    <xdr:to>
      <xdr:col>3</xdr:col>
      <xdr:colOff>28575</xdr:colOff>
      <xdr:row>8</xdr:row>
      <xdr:rowOff>19005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0BD227-A292-44C1-A2B7-22D7E10335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4150" y="47625"/>
          <a:ext cx="790245" cy="8857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eamplateASheet"/>
  <dimension ref="A1:BP140"/>
  <sheetViews>
    <sheetView topLeftCell="A50" zoomScaleNormal="100" workbookViewId="0">
      <selection activeCell="F91" sqref="F91"/>
    </sheetView>
  </sheetViews>
  <sheetFormatPr defaultColWidth="13" defaultRowHeight="13.2"/>
  <cols>
    <col min="1" max="107" width="3.6640625" style="42" customWidth="1"/>
    <col min="108" max="16384" width="13" style="42"/>
  </cols>
  <sheetData>
    <row r="1" spans="1:68" s="11" customFormat="1" ht="9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88"/>
      <c r="W1" s="27"/>
      <c r="X1" s="27"/>
      <c r="Y1" s="27"/>
      <c r="Z1" s="27"/>
      <c r="AA1" s="27"/>
      <c r="AB1" s="27"/>
      <c r="AC1" s="27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9"/>
      <c r="BO1" s="30"/>
      <c r="BP1" s="29"/>
    </row>
    <row r="2" spans="1:68" s="11" customFormat="1" ht="9" customHeight="1">
      <c r="B2" s="27"/>
      <c r="C2" s="27"/>
      <c r="D2" s="27"/>
      <c r="E2" s="89"/>
      <c r="F2" s="89"/>
      <c r="G2" s="89"/>
      <c r="H2" s="90"/>
      <c r="I2" s="89"/>
      <c r="J2" s="89"/>
      <c r="K2" s="89"/>
      <c r="L2" s="9"/>
      <c r="M2" s="9"/>
      <c r="N2" s="9"/>
      <c r="O2" s="27"/>
      <c r="P2" s="27"/>
      <c r="Q2" s="27"/>
      <c r="R2" s="27"/>
      <c r="S2" s="27"/>
      <c r="T2" s="27"/>
      <c r="U2" s="27"/>
      <c r="V2" s="88"/>
      <c r="W2" s="27"/>
      <c r="X2" s="27"/>
      <c r="Y2" s="27"/>
      <c r="Z2" s="27"/>
      <c r="AA2" s="27"/>
      <c r="AB2" s="27"/>
      <c r="AC2" s="27"/>
      <c r="AH2" s="29"/>
      <c r="AI2" s="31"/>
      <c r="AJ2" s="31"/>
      <c r="AK2" s="32"/>
      <c r="AL2" s="31"/>
      <c r="AM2" s="31"/>
      <c r="AN2" s="31"/>
      <c r="AO2" s="31"/>
      <c r="AP2" s="31"/>
      <c r="AQ2" s="31"/>
      <c r="AR2" s="31"/>
      <c r="AS2" s="32"/>
      <c r="AT2" s="33"/>
      <c r="AU2" s="32"/>
      <c r="AV2" s="32"/>
      <c r="AW2" s="32"/>
      <c r="AX2" s="31"/>
      <c r="AY2" s="31"/>
      <c r="AZ2" s="31"/>
      <c r="BA2" s="31"/>
      <c r="BB2" s="31"/>
      <c r="BC2" s="31"/>
      <c r="BD2" s="31"/>
      <c r="BE2" s="31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9"/>
    </row>
    <row r="3" spans="1:68" s="11" customFormat="1" ht="9" customHeight="1">
      <c r="B3" s="27"/>
      <c r="C3" s="27"/>
      <c r="D3" s="2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4"/>
      <c r="X3" s="34"/>
      <c r="Y3" s="34"/>
      <c r="Z3" s="27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8"/>
      <c r="BM3" s="29"/>
    </row>
    <row r="4" spans="1:68" s="11" customFormat="1" ht="9" customHeight="1">
      <c r="B4" s="27"/>
      <c r="C4" s="27"/>
      <c r="D4" s="27"/>
      <c r="E4" s="91" t="s">
        <v>5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"/>
      <c r="Q4" s="9"/>
      <c r="R4" s="9"/>
      <c r="S4" s="9"/>
      <c r="T4" s="9"/>
      <c r="U4" s="9"/>
      <c r="V4" s="9"/>
      <c r="W4" s="34"/>
      <c r="X4" s="34"/>
      <c r="Y4" s="34"/>
      <c r="Z4" s="27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8"/>
      <c r="BM4" s="29"/>
    </row>
    <row r="5" spans="1:68" s="11" customFormat="1" ht="9" customHeight="1">
      <c r="B5" s="35"/>
      <c r="C5" s="35"/>
      <c r="D5" s="35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S5" s="36"/>
      <c r="T5" s="36"/>
      <c r="U5" s="36"/>
      <c r="V5" s="36"/>
      <c r="W5" s="34"/>
      <c r="X5" s="34"/>
      <c r="Y5" s="34"/>
      <c r="Z5" s="27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8"/>
      <c r="BM5" s="29"/>
    </row>
    <row r="6" spans="1:68" s="11" customFormat="1" ht="9" customHeight="1">
      <c r="B6" s="35"/>
      <c r="C6" s="35"/>
      <c r="D6" s="35"/>
      <c r="E6" s="92" t="s">
        <v>0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36"/>
      <c r="T6" s="36"/>
      <c r="U6" s="36"/>
      <c r="V6" s="36"/>
      <c r="W6" s="34"/>
      <c r="X6" s="34"/>
      <c r="Y6" s="34"/>
      <c r="Z6" s="35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8"/>
      <c r="BM6" s="29"/>
    </row>
    <row r="7" spans="1:68" s="11" customFormat="1" ht="9" customHeight="1">
      <c r="B7" s="35"/>
      <c r="C7" s="35"/>
      <c r="D7" s="35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36"/>
      <c r="T7" s="36"/>
      <c r="U7" s="36"/>
      <c r="V7" s="36"/>
      <c r="W7" s="37"/>
      <c r="X7" s="37"/>
      <c r="Y7" s="37"/>
      <c r="Z7" s="37"/>
      <c r="AA7" s="37"/>
      <c r="AB7" s="37"/>
      <c r="AC7" s="35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8"/>
      <c r="BP7" s="29"/>
    </row>
    <row r="8" spans="1:68" ht="9" customHeight="1">
      <c r="A8" s="38"/>
      <c r="B8" s="38"/>
      <c r="C8" s="39"/>
      <c r="D8" s="40"/>
      <c r="E8" s="40"/>
      <c r="F8" s="40"/>
      <c r="G8" s="41"/>
      <c r="H8" s="41"/>
      <c r="I8" s="40"/>
      <c r="J8" s="40"/>
      <c r="K8" s="40"/>
      <c r="L8" s="40"/>
      <c r="M8" s="41"/>
      <c r="N8" s="41"/>
      <c r="O8" s="40"/>
      <c r="P8" s="40"/>
      <c r="Q8" s="40"/>
      <c r="R8" s="40"/>
      <c r="S8" s="40"/>
      <c r="T8" s="40"/>
      <c r="U8" s="40"/>
      <c r="V8" s="40"/>
    </row>
    <row r="9" spans="1:68" ht="9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43"/>
      <c r="N9" s="43"/>
      <c r="O9" s="43"/>
      <c r="P9" s="43"/>
      <c r="Q9" s="43"/>
      <c r="R9" s="43"/>
      <c r="S9" s="44"/>
      <c r="T9" s="44"/>
      <c r="U9" s="44"/>
      <c r="V9" s="40"/>
    </row>
    <row r="10" spans="1:68" ht="9" customHeight="1">
      <c r="A10" s="113" t="s">
        <v>150</v>
      </c>
      <c r="B10" s="114"/>
      <c r="C10" s="114"/>
      <c r="D10" s="113" t="s">
        <v>52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45"/>
      <c r="U10" s="45"/>
      <c r="V10" s="45"/>
      <c r="W10" s="46"/>
    </row>
    <row r="11" spans="1:68" ht="9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45"/>
      <c r="U11" s="45"/>
      <c r="V11" s="45"/>
      <c r="W11" s="46"/>
    </row>
    <row r="12" spans="1:68" ht="9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45"/>
      <c r="U12" s="45"/>
      <c r="V12" s="45"/>
      <c r="W12" s="46"/>
    </row>
    <row r="13" spans="1:68" ht="9" customHeight="1">
      <c r="A13" s="139" t="s">
        <v>89</v>
      </c>
      <c r="B13" s="141"/>
      <c r="C13" s="142"/>
      <c r="D13" s="139" t="str">
        <f>A15</f>
        <v>1FC-A</v>
      </c>
      <c r="E13" s="141"/>
      <c r="F13" s="168"/>
      <c r="G13" s="141" t="str">
        <f>A17</f>
        <v>スクデットS</v>
      </c>
      <c r="H13" s="141"/>
      <c r="I13" s="168"/>
      <c r="J13" s="179" t="str">
        <f>A19</f>
        <v>東京Big-B</v>
      </c>
      <c r="K13" s="141"/>
      <c r="L13" s="168"/>
      <c r="M13" s="179" t="str">
        <f>A21</f>
        <v>N.W.FC</v>
      </c>
      <c r="N13" s="141"/>
      <c r="O13" s="168"/>
      <c r="P13" s="181" t="s">
        <v>82</v>
      </c>
      <c r="Q13" s="123" t="s">
        <v>83</v>
      </c>
      <c r="R13" s="123" t="s">
        <v>84</v>
      </c>
      <c r="S13" s="125" t="s">
        <v>85</v>
      </c>
      <c r="T13" s="127" t="s">
        <v>86</v>
      </c>
      <c r="U13" s="128"/>
      <c r="V13" s="46"/>
      <c r="W13" s="46"/>
      <c r="X13" s="161">
        <f>SUM(P15:P22)</f>
        <v>12</v>
      </c>
    </row>
    <row r="14" spans="1:68" ht="9" customHeight="1">
      <c r="A14" s="140"/>
      <c r="B14" s="143"/>
      <c r="C14" s="144"/>
      <c r="D14" s="140"/>
      <c r="E14" s="143"/>
      <c r="F14" s="178"/>
      <c r="G14" s="143"/>
      <c r="H14" s="143"/>
      <c r="I14" s="178"/>
      <c r="J14" s="180"/>
      <c r="K14" s="143"/>
      <c r="L14" s="178"/>
      <c r="M14" s="180"/>
      <c r="N14" s="143"/>
      <c r="O14" s="178"/>
      <c r="P14" s="182"/>
      <c r="Q14" s="124"/>
      <c r="R14" s="124"/>
      <c r="S14" s="126"/>
      <c r="T14" s="129"/>
      <c r="U14" s="130"/>
      <c r="V14" s="46"/>
      <c r="W14" s="46"/>
      <c r="X14" s="161"/>
    </row>
    <row r="15" spans="1:68" ht="9" customHeight="1">
      <c r="A15" s="162" t="s">
        <v>90</v>
      </c>
      <c r="B15" s="163"/>
      <c r="C15" s="164"/>
      <c r="D15" s="139"/>
      <c r="E15" s="141"/>
      <c r="F15" s="168"/>
      <c r="G15" s="172">
        <v>0</v>
      </c>
      <c r="H15" s="174" t="s">
        <v>14</v>
      </c>
      <c r="I15" s="176">
        <v>5</v>
      </c>
      <c r="J15" s="172">
        <v>0</v>
      </c>
      <c r="K15" s="174" t="s">
        <v>14</v>
      </c>
      <c r="L15" s="176">
        <v>17</v>
      </c>
      <c r="M15" s="179"/>
      <c r="N15" s="141"/>
      <c r="O15" s="142"/>
      <c r="P15" s="196">
        <f>IF(OR(G15="", I15=""), 0, POWER(2, SIGN(G15-I15)+1)-1) + IF(OR(J15="", L15=""), 0, POWER(2, SIGN(J15-L15)+1)-1)</f>
        <v>0</v>
      </c>
      <c r="Q15" s="198">
        <f>SUM(G15,J15)</f>
        <v>0</v>
      </c>
      <c r="R15" s="183">
        <f>SUM(I15,L15)</f>
        <v>22</v>
      </c>
      <c r="S15" s="185">
        <f>Q15-R15</f>
        <v>-22</v>
      </c>
      <c r="T15" s="139">
        <f>IF(X13&gt;0,RANK(X15,X15:X22), "")</f>
        <v>4</v>
      </c>
      <c r="U15" s="187"/>
      <c r="V15" s="189" t="str">
        <f>IF(OR(G15&lt;&gt;F17,I15&lt;&gt;D17),"×","")</f>
        <v/>
      </c>
      <c r="W15" s="191" t="str">
        <f>IF(OR(J15&lt;&gt;F19,L15&lt;&gt;D19),"×","")</f>
        <v/>
      </c>
      <c r="X15" s="193">
        <f>P15*10000+S15*100+Q15</f>
        <v>-2200</v>
      </c>
    </row>
    <row r="16" spans="1:68" ht="9" customHeight="1">
      <c r="A16" s="165"/>
      <c r="B16" s="166"/>
      <c r="C16" s="167"/>
      <c r="D16" s="169"/>
      <c r="E16" s="170"/>
      <c r="F16" s="171"/>
      <c r="G16" s="173"/>
      <c r="H16" s="175"/>
      <c r="I16" s="177"/>
      <c r="J16" s="173"/>
      <c r="K16" s="175"/>
      <c r="L16" s="177"/>
      <c r="M16" s="194"/>
      <c r="N16" s="170"/>
      <c r="O16" s="195"/>
      <c r="P16" s="197"/>
      <c r="Q16" s="199"/>
      <c r="R16" s="184"/>
      <c r="S16" s="186"/>
      <c r="T16" s="169"/>
      <c r="U16" s="188"/>
      <c r="V16" s="190"/>
      <c r="W16" s="192"/>
      <c r="X16" s="193"/>
    </row>
    <row r="17" spans="1:24" ht="9" customHeight="1">
      <c r="A17" s="203" t="s">
        <v>91</v>
      </c>
      <c r="B17" s="204"/>
      <c r="C17" s="205"/>
      <c r="D17" s="206">
        <f>IF(I15="","",I15)</f>
        <v>5</v>
      </c>
      <c r="E17" s="208" t="s">
        <v>87</v>
      </c>
      <c r="F17" s="209">
        <f>IF(G15="","",G15)</f>
        <v>0</v>
      </c>
      <c r="G17" s="211"/>
      <c r="H17" s="212"/>
      <c r="I17" s="213"/>
      <c r="J17" s="211"/>
      <c r="K17" s="212"/>
      <c r="L17" s="213"/>
      <c r="M17" s="214">
        <v>7</v>
      </c>
      <c r="N17" s="208" t="s">
        <v>87</v>
      </c>
      <c r="O17" s="215">
        <v>0</v>
      </c>
      <c r="P17" s="217">
        <f>IF(OR(D17="", F17=""), 0, POWER(2, SIGN(D17-F17)+1)-1) + IF(OR(M17="", O17=""), 0, POWER(2, SIGN(M17-O17)+1)-1)</f>
        <v>6</v>
      </c>
      <c r="Q17" s="218">
        <f>SUM(D17,M17)</f>
        <v>12</v>
      </c>
      <c r="R17" s="219">
        <f>SUM(F17,O17)</f>
        <v>0</v>
      </c>
      <c r="S17" s="131">
        <f>Q17-R17</f>
        <v>12</v>
      </c>
      <c r="T17" s="200">
        <f>IF(X13&gt;0,RANK(X17,X15:X22), "")</f>
        <v>2</v>
      </c>
      <c r="U17" s="201"/>
      <c r="V17" s="189" t="str">
        <f>IF(OR(G15&lt;&gt;F17,I15&lt;&gt;D17),"×","")</f>
        <v/>
      </c>
      <c r="W17" s="191" t="str">
        <f>IF(OR(M17&lt;&gt;I21,O17&lt;&gt;G21),"×","")</f>
        <v/>
      </c>
      <c r="X17" s="193">
        <f>P17*10000+S17*100+Q17</f>
        <v>61212</v>
      </c>
    </row>
    <row r="18" spans="1:24" ht="9" customHeight="1">
      <c r="A18" s="165"/>
      <c r="B18" s="166"/>
      <c r="C18" s="167"/>
      <c r="D18" s="207"/>
      <c r="E18" s="175"/>
      <c r="F18" s="210"/>
      <c r="G18" s="194"/>
      <c r="H18" s="170"/>
      <c r="I18" s="171"/>
      <c r="J18" s="194"/>
      <c r="K18" s="170"/>
      <c r="L18" s="171"/>
      <c r="M18" s="173"/>
      <c r="N18" s="175"/>
      <c r="O18" s="216"/>
      <c r="P18" s="197"/>
      <c r="Q18" s="199"/>
      <c r="R18" s="184"/>
      <c r="S18" s="132"/>
      <c r="T18" s="202"/>
      <c r="U18" s="188"/>
      <c r="V18" s="190"/>
      <c r="W18" s="192"/>
      <c r="X18" s="193"/>
    </row>
    <row r="19" spans="1:24" ht="9" customHeight="1">
      <c r="A19" s="203" t="s">
        <v>92</v>
      </c>
      <c r="B19" s="204"/>
      <c r="C19" s="205"/>
      <c r="D19" s="206">
        <f>IF(L15="","",L15)</f>
        <v>17</v>
      </c>
      <c r="E19" s="208" t="s">
        <v>87</v>
      </c>
      <c r="F19" s="209">
        <f>IF(J15="","",J15)</f>
        <v>0</v>
      </c>
      <c r="G19" s="211"/>
      <c r="H19" s="212"/>
      <c r="I19" s="213"/>
      <c r="J19" s="211"/>
      <c r="K19" s="212"/>
      <c r="L19" s="213"/>
      <c r="M19" s="214">
        <v>8</v>
      </c>
      <c r="N19" s="208" t="s">
        <v>87</v>
      </c>
      <c r="O19" s="215">
        <v>0</v>
      </c>
      <c r="P19" s="217">
        <f>IF(OR(D19="", F19=""), 0, POWER(2, SIGN(D19-F19)+1)-1) + IF(OR(M19="", O19=""), 0, POWER(2, SIGN(M19-O19)+1)-1)</f>
        <v>6</v>
      </c>
      <c r="Q19" s="218">
        <f>SUM(D19,M19)</f>
        <v>25</v>
      </c>
      <c r="R19" s="219">
        <f>SUM(F19,O19)</f>
        <v>0</v>
      </c>
      <c r="S19" s="131">
        <f>Q19-R19</f>
        <v>25</v>
      </c>
      <c r="T19" s="200">
        <f>IF(X13&gt;0,RANK(X19,X15:X22), "")</f>
        <v>1</v>
      </c>
      <c r="U19" s="201"/>
      <c r="V19" s="189" t="str">
        <f>IF(OR(J15&lt;&gt;F19,L15&lt;&gt;D19),"×","")</f>
        <v/>
      </c>
      <c r="W19" s="191" t="str">
        <f>IF(OR(M19&lt;&gt;L21,O19&lt;&gt;J21),"×","")</f>
        <v/>
      </c>
      <c r="X19" s="193">
        <f>P19*10000+S19*100+Q19</f>
        <v>62525</v>
      </c>
    </row>
    <row r="20" spans="1:24" ht="9" customHeight="1">
      <c r="A20" s="165"/>
      <c r="B20" s="166"/>
      <c r="C20" s="167"/>
      <c r="D20" s="207"/>
      <c r="E20" s="175"/>
      <c r="F20" s="210"/>
      <c r="G20" s="194"/>
      <c r="H20" s="170"/>
      <c r="I20" s="171"/>
      <c r="J20" s="194"/>
      <c r="K20" s="170"/>
      <c r="L20" s="171"/>
      <c r="M20" s="173"/>
      <c r="N20" s="175"/>
      <c r="O20" s="216"/>
      <c r="P20" s="197"/>
      <c r="Q20" s="199"/>
      <c r="R20" s="184"/>
      <c r="S20" s="132"/>
      <c r="T20" s="202"/>
      <c r="U20" s="188"/>
      <c r="V20" s="190"/>
      <c r="W20" s="192"/>
      <c r="X20" s="193"/>
    </row>
    <row r="21" spans="1:24" ht="9" customHeight="1">
      <c r="A21" s="203" t="s">
        <v>93</v>
      </c>
      <c r="B21" s="204"/>
      <c r="C21" s="205"/>
      <c r="D21" s="234"/>
      <c r="E21" s="235"/>
      <c r="F21" s="236"/>
      <c r="G21" s="237">
        <f>IF(O17="","",O17)</f>
        <v>0</v>
      </c>
      <c r="H21" s="208" t="s">
        <v>88</v>
      </c>
      <c r="I21" s="209">
        <f>IF(M17="","",M17)</f>
        <v>7</v>
      </c>
      <c r="J21" s="237">
        <f>IF(O19="","",O19)</f>
        <v>0</v>
      </c>
      <c r="K21" s="208" t="s">
        <v>88</v>
      </c>
      <c r="L21" s="209">
        <f>IF(M19="","",M19)</f>
        <v>8</v>
      </c>
      <c r="M21" s="211"/>
      <c r="N21" s="212"/>
      <c r="O21" s="225"/>
      <c r="P21" s="217">
        <f>IF(OR(G21="", I21=""), 0, POWER(2, SIGN(G21-I21)+1)-1) + IF(OR(J21="", L21=""), 0, POWER(2, SIGN(J21-L21)+1)-1)</f>
        <v>0</v>
      </c>
      <c r="Q21" s="227">
        <f>SUM(G21,J21)</f>
        <v>0</v>
      </c>
      <c r="R21" s="229">
        <f>SUM(I21,L21)</f>
        <v>15</v>
      </c>
      <c r="S21" s="131">
        <f>Q21-R21</f>
        <v>-15</v>
      </c>
      <c r="T21" s="200">
        <f>IF(X13&gt;0,RANK(X21,X15:X22), "")</f>
        <v>3</v>
      </c>
      <c r="U21" s="201"/>
      <c r="V21" s="189" t="str">
        <f>IF(OR(M17&lt;&gt;I21,O17&lt;&gt;G21),"×","")</f>
        <v/>
      </c>
      <c r="W21" s="191" t="str">
        <f>IF(OR(M19&lt;&gt;L21,O19&lt;&gt;J21),"×","")</f>
        <v/>
      </c>
      <c r="X21" s="193">
        <f>P21*10000+S21*100+Q21</f>
        <v>-1500</v>
      </c>
    </row>
    <row r="22" spans="1:24" ht="9" customHeight="1">
      <c r="A22" s="231"/>
      <c r="B22" s="232"/>
      <c r="C22" s="233"/>
      <c r="D22" s="140"/>
      <c r="E22" s="143"/>
      <c r="F22" s="178"/>
      <c r="G22" s="238"/>
      <c r="H22" s="223"/>
      <c r="I22" s="224"/>
      <c r="J22" s="238"/>
      <c r="K22" s="223"/>
      <c r="L22" s="224"/>
      <c r="M22" s="180"/>
      <c r="N22" s="143"/>
      <c r="O22" s="144"/>
      <c r="P22" s="226"/>
      <c r="Q22" s="228"/>
      <c r="R22" s="230"/>
      <c r="S22" s="220"/>
      <c r="T22" s="140"/>
      <c r="U22" s="221"/>
      <c r="V22" s="190"/>
      <c r="W22" s="192"/>
      <c r="X22" s="193"/>
    </row>
    <row r="23" spans="1:24" ht="9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7"/>
      <c r="N23" s="47"/>
      <c r="O23" s="47"/>
      <c r="P23" s="47"/>
      <c r="Q23" s="47"/>
      <c r="R23" s="48"/>
      <c r="S23" s="19"/>
      <c r="T23" s="19"/>
      <c r="U23" s="19"/>
      <c r="V23" s="50"/>
      <c r="W23" s="50"/>
      <c r="X23" s="51"/>
    </row>
    <row r="24" spans="1:24" ht="9" customHeight="1">
      <c r="A24" s="139" t="s">
        <v>94</v>
      </c>
      <c r="B24" s="141"/>
      <c r="C24" s="142"/>
      <c r="D24" s="139" t="str">
        <f>A26</f>
        <v>1FC-B</v>
      </c>
      <c r="E24" s="141"/>
      <c r="F24" s="168"/>
      <c r="G24" s="141" t="str">
        <f>A28</f>
        <v>スクデットU</v>
      </c>
      <c r="H24" s="141"/>
      <c r="I24" s="168"/>
      <c r="J24" s="179" t="str">
        <f>A30</f>
        <v>F.C.KOMA6</v>
      </c>
      <c r="K24" s="141"/>
      <c r="L24" s="168"/>
      <c r="M24" s="181" t="s">
        <v>82</v>
      </c>
      <c r="N24" s="123" t="s">
        <v>83</v>
      </c>
      <c r="O24" s="123" t="s">
        <v>84</v>
      </c>
      <c r="P24" s="125" t="s">
        <v>85</v>
      </c>
      <c r="Q24" s="127" t="s">
        <v>86</v>
      </c>
      <c r="R24" s="239"/>
      <c r="S24" s="49"/>
      <c r="T24" s="45"/>
      <c r="U24" s="45"/>
      <c r="V24" s="45"/>
      <c r="X24" s="161">
        <f>SUM(M26:M31)</f>
        <v>9</v>
      </c>
    </row>
    <row r="25" spans="1:24" ht="9" customHeight="1">
      <c r="A25" s="140"/>
      <c r="B25" s="143"/>
      <c r="C25" s="144"/>
      <c r="D25" s="140"/>
      <c r="E25" s="143"/>
      <c r="F25" s="178"/>
      <c r="G25" s="143"/>
      <c r="H25" s="143"/>
      <c r="I25" s="178"/>
      <c r="J25" s="180"/>
      <c r="K25" s="143"/>
      <c r="L25" s="178"/>
      <c r="M25" s="222"/>
      <c r="N25" s="124"/>
      <c r="O25" s="124"/>
      <c r="P25" s="126"/>
      <c r="Q25" s="240"/>
      <c r="R25" s="241"/>
      <c r="S25" s="46"/>
      <c r="T25" s="46"/>
      <c r="U25" s="46"/>
      <c r="V25" s="46"/>
      <c r="X25" s="161"/>
    </row>
    <row r="26" spans="1:24" ht="9" customHeight="1">
      <c r="A26" s="162" t="s">
        <v>95</v>
      </c>
      <c r="B26" s="163"/>
      <c r="C26" s="164"/>
      <c r="D26" s="139"/>
      <c r="E26" s="141"/>
      <c r="F26" s="168"/>
      <c r="G26" s="242">
        <v>0</v>
      </c>
      <c r="H26" s="208" t="s">
        <v>87</v>
      </c>
      <c r="I26" s="244">
        <v>13</v>
      </c>
      <c r="J26" s="172">
        <v>0</v>
      </c>
      <c r="K26" s="174" t="s">
        <v>87</v>
      </c>
      <c r="L26" s="176">
        <v>9</v>
      </c>
      <c r="M26" s="196">
        <f>IF(OR(G26="", I26=""), 0, POWER(2, SIGN(G26-I26)+1)-1) + IF(OR(J26="", L26=""), 0, POWER(2, SIGN(J26-L26)+1)-1)</f>
        <v>0</v>
      </c>
      <c r="N26" s="198">
        <f>SUM(G26,J26)</f>
        <v>0</v>
      </c>
      <c r="O26" s="183">
        <f>SUM(I26,L26)</f>
        <v>22</v>
      </c>
      <c r="P26" s="185">
        <f>N26-O26</f>
        <v>-22</v>
      </c>
      <c r="Q26" s="139">
        <f>IF(X24&gt;0,RANK(X26,X26:X31), "")</f>
        <v>3</v>
      </c>
      <c r="R26" s="187"/>
      <c r="S26" s="189" t="str">
        <f>IF(OR(G26&lt;&gt;F28,I26&lt;&gt;D28),"×","")</f>
        <v/>
      </c>
      <c r="T26" s="191" t="str">
        <f>IF(OR(J26&lt;&gt;F30,L26&lt;&gt;D30),"×","")</f>
        <v/>
      </c>
      <c r="U26" s="191"/>
      <c r="V26" s="245"/>
      <c r="W26" s="245"/>
      <c r="X26" s="246">
        <f>M26*10000+P26*100+N26</f>
        <v>-2200</v>
      </c>
    </row>
    <row r="27" spans="1:24" ht="9" customHeight="1">
      <c r="A27" s="165"/>
      <c r="B27" s="166"/>
      <c r="C27" s="167"/>
      <c r="D27" s="169"/>
      <c r="E27" s="170"/>
      <c r="F27" s="171"/>
      <c r="G27" s="243"/>
      <c r="H27" s="175"/>
      <c r="I27" s="177"/>
      <c r="J27" s="173"/>
      <c r="K27" s="175"/>
      <c r="L27" s="177"/>
      <c r="M27" s="197"/>
      <c r="N27" s="199"/>
      <c r="O27" s="184"/>
      <c r="P27" s="186"/>
      <c r="Q27" s="169"/>
      <c r="R27" s="188"/>
      <c r="S27" s="190"/>
      <c r="T27" s="192"/>
      <c r="U27" s="192"/>
      <c r="V27" s="245"/>
      <c r="W27" s="245"/>
      <c r="X27" s="193"/>
    </row>
    <row r="28" spans="1:24" ht="9" customHeight="1">
      <c r="A28" s="203" t="s">
        <v>96</v>
      </c>
      <c r="B28" s="204"/>
      <c r="C28" s="205"/>
      <c r="D28" s="206">
        <f>IF(I26="","",I26)</f>
        <v>13</v>
      </c>
      <c r="E28" s="208" t="s">
        <v>87</v>
      </c>
      <c r="F28" s="209">
        <f>IF(G26="","",G26)</f>
        <v>0</v>
      </c>
      <c r="G28" s="211"/>
      <c r="H28" s="212"/>
      <c r="I28" s="213"/>
      <c r="J28" s="214">
        <v>10</v>
      </c>
      <c r="K28" s="208" t="s">
        <v>87</v>
      </c>
      <c r="L28" s="244">
        <v>0</v>
      </c>
      <c r="M28" s="217">
        <f>IF(OR(D28="", F28=""), 0, POWER(2, SIGN(D28-F28)+1)-1) + IF(OR(J28="", L28=""), 0, POWER(2, SIGN(J28-L28)+1)-1)</f>
        <v>6</v>
      </c>
      <c r="N28" s="218">
        <f>SUM(D28,J28)</f>
        <v>23</v>
      </c>
      <c r="O28" s="219">
        <f>SUM(F28,L28)</f>
        <v>0</v>
      </c>
      <c r="P28" s="131">
        <f>N28-O28</f>
        <v>23</v>
      </c>
      <c r="Q28" s="200">
        <f>IF(X24&gt;0,RANK(X28,X26:X31), "")</f>
        <v>1</v>
      </c>
      <c r="R28" s="201"/>
      <c r="S28" s="189" t="str">
        <f>IF(OR(G26&lt;&gt;F28,I26&lt;&gt;D28),"×","")</f>
        <v/>
      </c>
      <c r="T28" s="191" t="str">
        <f>IF(OR(J28&lt;&gt;I30,L28&lt;&gt;G30),"×","")</f>
        <v/>
      </c>
      <c r="U28" s="191"/>
      <c r="V28" s="245"/>
      <c r="W28" s="245"/>
      <c r="X28" s="247">
        <f>M28*10000+P28*100+N28</f>
        <v>62323</v>
      </c>
    </row>
    <row r="29" spans="1:24" ht="9" customHeight="1">
      <c r="A29" s="165"/>
      <c r="B29" s="166"/>
      <c r="C29" s="167"/>
      <c r="D29" s="207"/>
      <c r="E29" s="175"/>
      <c r="F29" s="210"/>
      <c r="G29" s="194"/>
      <c r="H29" s="170"/>
      <c r="I29" s="171"/>
      <c r="J29" s="173"/>
      <c r="K29" s="175"/>
      <c r="L29" s="177"/>
      <c r="M29" s="197"/>
      <c r="N29" s="199"/>
      <c r="O29" s="184"/>
      <c r="P29" s="132"/>
      <c r="Q29" s="202"/>
      <c r="R29" s="188"/>
      <c r="S29" s="190"/>
      <c r="T29" s="192"/>
      <c r="U29" s="192"/>
      <c r="V29" s="245"/>
      <c r="W29" s="245"/>
      <c r="X29" s="161"/>
    </row>
    <row r="30" spans="1:24" ht="9" customHeight="1">
      <c r="A30" s="203" t="s">
        <v>97</v>
      </c>
      <c r="B30" s="204"/>
      <c r="C30" s="205"/>
      <c r="D30" s="206">
        <f>IF(L26="","",L26)</f>
        <v>9</v>
      </c>
      <c r="E30" s="208" t="s">
        <v>87</v>
      </c>
      <c r="F30" s="209">
        <f>IF(J26="","",J26)</f>
        <v>0</v>
      </c>
      <c r="G30" s="237">
        <f>IF(L28="","",L28)</f>
        <v>0</v>
      </c>
      <c r="H30" s="208" t="s">
        <v>87</v>
      </c>
      <c r="I30" s="209">
        <f>IF(J28="","",J28)</f>
        <v>10</v>
      </c>
      <c r="J30" s="211"/>
      <c r="K30" s="212"/>
      <c r="L30" s="225"/>
      <c r="M30" s="249">
        <f>IF(OR(D30="", F30=""), 0, POWER(2, SIGN(D30-F30)+1)-1) + IF(OR(G30="", I30=""), 0, POWER(2, SIGN(G30-I30)+1)-1)</f>
        <v>3</v>
      </c>
      <c r="N30" s="227">
        <f>SUM(D30,G30)</f>
        <v>9</v>
      </c>
      <c r="O30" s="229">
        <f>SUM(F30,I30)</f>
        <v>10</v>
      </c>
      <c r="P30" s="131">
        <f>N30-O30</f>
        <v>-1</v>
      </c>
      <c r="Q30" s="200">
        <f>IF(X24&gt;0,RANK(X30,X26:X31), "")</f>
        <v>2</v>
      </c>
      <c r="R30" s="201"/>
      <c r="S30" s="189" t="str">
        <f>IF(OR(J26&lt;&gt;F30,L26&lt;&gt;D30),"×","")</f>
        <v/>
      </c>
      <c r="T30" s="191" t="str">
        <f>IF(OR(J28&lt;&gt;I30,L28&lt;&gt;G30),"×","")</f>
        <v/>
      </c>
      <c r="U30" s="191"/>
      <c r="V30" s="245"/>
      <c r="W30" s="245"/>
      <c r="X30" s="247">
        <f>M30*10000+P30*100+N30</f>
        <v>29909</v>
      </c>
    </row>
    <row r="31" spans="1:24" ht="9" customHeight="1">
      <c r="A31" s="231"/>
      <c r="B31" s="232"/>
      <c r="C31" s="233"/>
      <c r="D31" s="248"/>
      <c r="E31" s="223"/>
      <c r="F31" s="224"/>
      <c r="G31" s="238"/>
      <c r="H31" s="223"/>
      <c r="I31" s="224"/>
      <c r="J31" s="180"/>
      <c r="K31" s="143"/>
      <c r="L31" s="144"/>
      <c r="M31" s="250"/>
      <c r="N31" s="228"/>
      <c r="O31" s="230"/>
      <c r="P31" s="220"/>
      <c r="Q31" s="140"/>
      <c r="R31" s="221"/>
      <c r="S31" s="190"/>
      <c r="T31" s="192"/>
      <c r="U31" s="192"/>
      <c r="V31" s="245"/>
      <c r="W31" s="245"/>
      <c r="X31" s="161"/>
    </row>
    <row r="32" spans="1:24" ht="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</row>
    <row r="33" spans="1:25" ht="9" customHeight="1">
      <c r="A33" s="139" t="s">
        <v>98</v>
      </c>
      <c r="B33" s="141"/>
      <c r="C33" s="142"/>
      <c r="D33" s="139" t="str">
        <f>A35</f>
        <v>KSC-W</v>
      </c>
      <c r="E33" s="141"/>
      <c r="F33" s="168"/>
      <c r="G33" s="141" t="str">
        <f>A37</f>
        <v>スクデットC</v>
      </c>
      <c r="H33" s="141"/>
      <c r="I33" s="168"/>
      <c r="J33" s="179" t="str">
        <f>A39</f>
        <v>5FC</v>
      </c>
      <c r="K33" s="141"/>
      <c r="L33" s="168"/>
      <c r="M33" s="181" t="s">
        <v>82</v>
      </c>
      <c r="N33" s="123" t="s">
        <v>83</v>
      </c>
      <c r="O33" s="123" t="s">
        <v>84</v>
      </c>
      <c r="P33" s="125" t="s">
        <v>85</v>
      </c>
      <c r="Q33" s="127" t="s">
        <v>86</v>
      </c>
      <c r="R33" s="239"/>
      <c r="S33" s="49"/>
      <c r="T33" s="45"/>
      <c r="U33" s="45"/>
      <c r="V33" s="45"/>
      <c r="X33" s="161">
        <f>SUM(M35:M40)</f>
        <v>9</v>
      </c>
    </row>
    <row r="34" spans="1:25" ht="9" customHeight="1">
      <c r="A34" s="140"/>
      <c r="B34" s="143"/>
      <c r="C34" s="144"/>
      <c r="D34" s="140"/>
      <c r="E34" s="143"/>
      <c r="F34" s="178"/>
      <c r="G34" s="143"/>
      <c r="H34" s="143"/>
      <c r="I34" s="178"/>
      <c r="J34" s="180"/>
      <c r="K34" s="143"/>
      <c r="L34" s="178"/>
      <c r="M34" s="222"/>
      <c r="N34" s="124"/>
      <c r="O34" s="124"/>
      <c r="P34" s="126"/>
      <c r="Q34" s="240"/>
      <c r="R34" s="241"/>
      <c r="S34" s="46"/>
      <c r="T34" s="46"/>
      <c r="U34" s="46"/>
      <c r="V34" s="46"/>
      <c r="X34" s="161"/>
    </row>
    <row r="35" spans="1:25" ht="9" customHeight="1">
      <c r="A35" s="162" t="s">
        <v>99</v>
      </c>
      <c r="B35" s="163"/>
      <c r="C35" s="164"/>
      <c r="D35" s="139"/>
      <c r="E35" s="141"/>
      <c r="F35" s="168"/>
      <c r="G35" s="242">
        <v>0</v>
      </c>
      <c r="H35" s="208" t="s">
        <v>87</v>
      </c>
      <c r="I35" s="244">
        <v>14</v>
      </c>
      <c r="J35" s="172">
        <v>0</v>
      </c>
      <c r="K35" s="174" t="s">
        <v>87</v>
      </c>
      <c r="L35" s="176">
        <v>9</v>
      </c>
      <c r="M35" s="196">
        <f>IF(OR(G35="", I35=""), 0, POWER(2, SIGN(G35-I35)+1)-1) + IF(OR(J35="", L35=""), 0, POWER(2, SIGN(J35-L35)+1)-1)</f>
        <v>0</v>
      </c>
      <c r="N35" s="198">
        <f>SUM(G35,J35)</f>
        <v>0</v>
      </c>
      <c r="O35" s="183">
        <f>SUM(I35,L35)</f>
        <v>23</v>
      </c>
      <c r="P35" s="185">
        <f>N35-O35</f>
        <v>-23</v>
      </c>
      <c r="Q35" s="139">
        <f>IF(X33&gt;0,RANK(X35,X35:X40), "")</f>
        <v>3</v>
      </c>
      <c r="R35" s="187"/>
      <c r="S35" s="189" t="str">
        <f>IF(OR(G35&lt;&gt;F37,I35&lt;&gt;D37),"×","")</f>
        <v/>
      </c>
      <c r="T35" s="191" t="str">
        <f>IF(OR(J35&lt;&gt;F39,L35&lt;&gt;D39),"×","")</f>
        <v/>
      </c>
      <c r="U35" s="191"/>
      <c r="V35" s="245"/>
      <c r="W35" s="245"/>
      <c r="X35" s="246">
        <f>M35*10000+P35*100+N35</f>
        <v>-2300</v>
      </c>
    </row>
    <row r="36" spans="1:25" ht="9" customHeight="1">
      <c r="A36" s="165"/>
      <c r="B36" s="166"/>
      <c r="C36" s="167"/>
      <c r="D36" s="169"/>
      <c r="E36" s="170"/>
      <c r="F36" s="171"/>
      <c r="G36" s="243"/>
      <c r="H36" s="175"/>
      <c r="I36" s="177"/>
      <c r="J36" s="173"/>
      <c r="K36" s="175"/>
      <c r="L36" s="177"/>
      <c r="M36" s="197"/>
      <c r="N36" s="199"/>
      <c r="O36" s="184"/>
      <c r="P36" s="186"/>
      <c r="Q36" s="169"/>
      <c r="R36" s="188"/>
      <c r="S36" s="190"/>
      <c r="T36" s="192"/>
      <c r="U36" s="192"/>
      <c r="V36" s="245"/>
      <c r="W36" s="245"/>
      <c r="X36" s="193"/>
    </row>
    <row r="37" spans="1:25" ht="9" customHeight="1">
      <c r="A37" s="203" t="s">
        <v>100</v>
      </c>
      <c r="B37" s="204"/>
      <c r="C37" s="205"/>
      <c r="D37" s="206">
        <f>IF(I35="","",I35)</f>
        <v>14</v>
      </c>
      <c r="E37" s="208" t="s">
        <v>87</v>
      </c>
      <c r="F37" s="209">
        <f>IF(G35="","",G35)</f>
        <v>0</v>
      </c>
      <c r="G37" s="211"/>
      <c r="H37" s="212"/>
      <c r="I37" s="213"/>
      <c r="J37" s="214">
        <v>4</v>
      </c>
      <c r="K37" s="208" t="s">
        <v>87</v>
      </c>
      <c r="L37" s="244">
        <v>2</v>
      </c>
      <c r="M37" s="217">
        <f>IF(OR(D37="", F37=""), 0, POWER(2, SIGN(D37-F37)+1)-1) + IF(OR(J37="", L37=""), 0, POWER(2, SIGN(J37-L37)+1)-1)</f>
        <v>6</v>
      </c>
      <c r="N37" s="218">
        <f>SUM(D37,J37)</f>
        <v>18</v>
      </c>
      <c r="O37" s="219">
        <f>SUM(F37,L37)</f>
        <v>2</v>
      </c>
      <c r="P37" s="131">
        <f>N37-O37</f>
        <v>16</v>
      </c>
      <c r="Q37" s="200">
        <f>IF(X33&gt;0,RANK(X37,X35:X40), "")</f>
        <v>1</v>
      </c>
      <c r="R37" s="201"/>
      <c r="S37" s="189" t="str">
        <f>IF(OR(G35&lt;&gt;F37,I35&lt;&gt;D37),"×","")</f>
        <v/>
      </c>
      <c r="T37" s="191" t="str">
        <f>IF(OR(J37&lt;&gt;I39,L37&lt;&gt;G39),"×","")</f>
        <v/>
      </c>
      <c r="U37" s="191"/>
      <c r="V37" s="245"/>
      <c r="W37" s="245"/>
      <c r="X37" s="247">
        <f>M37*10000+P37*100+N37</f>
        <v>61618</v>
      </c>
    </row>
    <row r="38" spans="1:25" ht="9" customHeight="1">
      <c r="A38" s="165"/>
      <c r="B38" s="166"/>
      <c r="C38" s="167"/>
      <c r="D38" s="207"/>
      <c r="E38" s="175"/>
      <c r="F38" s="210"/>
      <c r="G38" s="194"/>
      <c r="H38" s="170"/>
      <c r="I38" s="171"/>
      <c r="J38" s="173"/>
      <c r="K38" s="175"/>
      <c r="L38" s="177"/>
      <c r="M38" s="197"/>
      <c r="N38" s="199"/>
      <c r="O38" s="184"/>
      <c r="P38" s="132"/>
      <c r="Q38" s="202"/>
      <c r="R38" s="188"/>
      <c r="S38" s="190"/>
      <c r="T38" s="192"/>
      <c r="U38" s="192"/>
      <c r="V38" s="245"/>
      <c r="W38" s="245"/>
      <c r="X38" s="161"/>
    </row>
    <row r="39" spans="1:25" ht="9" customHeight="1">
      <c r="A39" s="203" t="s">
        <v>101</v>
      </c>
      <c r="B39" s="204"/>
      <c r="C39" s="205"/>
      <c r="D39" s="206">
        <f>IF(L35="","",L35)</f>
        <v>9</v>
      </c>
      <c r="E39" s="208" t="s">
        <v>87</v>
      </c>
      <c r="F39" s="209">
        <f>IF(J35="","",J35)</f>
        <v>0</v>
      </c>
      <c r="G39" s="237">
        <f>IF(L37="","",L37)</f>
        <v>2</v>
      </c>
      <c r="H39" s="208" t="s">
        <v>87</v>
      </c>
      <c r="I39" s="209">
        <f>IF(J37="","",J37)</f>
        <v>4</v>
      </c>
      <c r="J39" s="211"/>
      <c r="K39" s="212"/>
      <c r="L39" s="225"/>
      <c r="M39" s="249">
        <f>IF(OR(D39="", F39=""), 0, POWER(2, SIGN(D39-F39)+1)-1) + IF(OR(G39="", I39=""), 0, POWER(2, SIGN(G39-I39)+1)-1)</f>
        <v>3</v>
      </c>
      <c r="N39" s="227">
        <f>SUM(D39,G39)</f>
        <v>11</v>
      </c>
      <c r="O39" s="229">
        <f>SUM(F39,I39)</f>
        <v>4</v>
      </c>
      <c r="P39" s="131">
        <f>N39-O39</f>
        <v>7</v>
      </c>
      <c r="Q39" s="200">
        <f>IF(X33&gt;0,RANK(X39,X35:X40), "")</f>
        <v>2</v>
      </c>
      <c r="R39" s="201"/>
      <c r="S39" s="189" t="str">
        <f>IF(OR(J35&lt;&gt;F39,L35&lt;&gt;D39),"×","")</f>
        <v/>
      </c>
      <c r="T39" s="191" t="str">
        <f>IF(OR(J37&lt;&gt;I39,L37&lt;&gt;G39),"×","")</f>
        <v/>
      </c>
      <c r="U39" s="191"/>
      <c r="V39" s="245"/>
      <c r="W39" s="245"/>
      <c r="X39" s="247">
        <f>M39*10000+P39*100+N39</f>
        <v>30711</v>
      </c>
    </row>
    <row r="40" spans="1:25" ht="9" customHeight="1">
      <c r="A40" s="231"/>
      <c r="B40" s="232"/>
      <c r="C40" s="233"/>
      <c r="D40" s="248"/>
      <c r="E40" s="223"/>
      <c r="F40" s="224"/>
      <c r="G40" s="238"/>
      <c r="H40" s="223"/>
      <c r="I40" s="224"/>
      <c r="J40" s="180"/>
      <c r="K40" s="143"/>
      <c r="L40" s="144"/>
      <c r="M40" s="250"/>
      <c r="N40" s="228"/>
      <c r="O40" s="230"/>
      <c r="P40" s="220"/>
      <c r="Q40" s="140"/>
      <c r="R40" s="221"/>
      <c r="S40" s="190"/>
      <c r="T40" s="192"/>
      <c r="U40" s="192"/>
      <c r="V40" s="245"/>
      <c r="W40" s="245"/>
      <c r="X40" s="161"/>
    </row>
    <row r="41" spans="1:25" ht="9" customHeight="1">
      <c r="A41" s="26"/>
      <c r="B41" s="19"/>
      <c r="C41" s="50"/>
      <c r="D41" s="26"/>
      <c r="E41" s="1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9"/>
      <c r="W41" s="59"/>
      <c r="X41" s="59"/>
    </row>
    <row r="42" spans="1:25" ht="9" customHeight="1">
      <c r="A42" s="139" t="s">
        <v>102</v>
      </c>
      <c r="B42" s="141"/>
      <c r="C42" s="142"/>
      <c r="D42" s="139" t="str">
        <f>A44</f>
        <v>KSC-Y</v>
      </c>
      <c r="E42" s="141"/>
      <c r="F42" s="168"/>
      <c r="G42" s="141" t="str">
        <f>A46</f>
        <v>3FC</v>
      </c>
      <c r="H42" s="141"/>
      <c r="I42" s="168"/>
      <c r="J42" s="179" t="str">
        <f>A48</f>
        <v>東京Big-A</v>
      </c>
      <c r="K42" s="141"/>
      <c r="L42" s="168"/>
      <c r="M42" s="181" t="s">
        <v>82</v>
      </c>
      <c r="N42" s="123" t="s">
        <v>83</v>
      </c>
      <c r="O42" s="123" t="s">
        <v>84</v>
      </c>
      <c r="P42" s="125" t="s">
        <v>85</v>
      </c>
      <c r="Q42" s="127" t="s">
        <v>86</v>
      </c>
      <c r="R42" s="239"/>
      <c r="S42" s="49"/>
      <c r="T42" s="45"/>
      <c r="U42" s="45"/>
      <c r="V42" s="45"/>
      <c r="X42" s="161">
        <f>SUM(M44:M49)</f>
        <v>9</v>
      </c>
    </row>
    <row r="43" spans="1:25" ht="9" customHeight="1">
      <c r="A43" s="140"/>
      <c r="B43" s="143"/>
      <c r="C43" s="144"/>
      <c r="D43" s="140"/>
      <c r="E43" s="143"/>
      <c r="F43" s="178"/>
      <c r="G43" s="143"/>
      <c r="H43" s="143"/>
      <c r="I43" s="178"/>
      <c r="J43" s="180"/>
      <c r="K43" s="143"/>
      <c r="L43" s="178"/>
      <c r="M43" s="222"/>
      <c r="N43" s="124"/>
      <c r="O43" s="124"/>
      <c r="P43" s="126"/>
      <c r="Q43" s="240"/>
      <c r="R43" s="241"/>
      <c r="S43" s="46"/>
      <c r="T43" s="46"/>
      <c r="U43" s="46"/>
      <c r="V43" s="46"/>
      <c r="X43" s="161"/>
    </row>
    <row r="44" spans="1:25" ht="9" customHeight="1">
      <c r="A44" s="162" t="s">
        <v>103</v>
      </c>
      <c r="B44" s="163"/>
      <c r="C44" s="164"/>
      <c r="D44" s="139"/>
      <c r="E44" s="141"/>
      <c r="F44" s="168"/>
      <c r="G44" s="242">
        <v>0</v>
      </c>
      <c r="H44" s="208" t="s">
        <v>19</v>
      </c>
      <c r="I44" s="244">
        <v>6</v>
      </c>
      <c r="J44" s="172">
        <v>0</v>
      </c>
      <c r="K44" s="174" t="s">
        <v>19</v>
      </c>
      <c r="L44" s="176">
        <v>18</v>
      </c>
      <c r="M44" s="196">
        <f>IF(OR(G44="", I44=""), 0, POWER(2, SIGN(G44-I44)+1)-1) + IF(OR(J44="", L44=""), 0, POWER(2, SIGN(J44-L44)+1)-1)</f>
        <v>0</v>
      </c>
      <c r="N44" s="198">
        <f>SUM(G44,J44)</f>
        <v>0</v>
      </c>
      <c r="O44" s="183">
        <f>SUM(I44,L44)</f>
        <v>24</v>
      </c>
      <c r="P44" s="185">
        <f>N44-O44</f>
        <v>-24</v>
      </c>
      <c r="Q44" s="139">
        <f>IF(X42&gt;0,RANK(X44,X44:X49), "")</f>
        <v>3</v>
      </c>
      <c r="R44" s="187"/>
      <c r="S44" s="189" t="str">
        <f>IF(OR(G44&lt;&gt;F46,I44&lt;&gt;D46),"×","")</f>
        <v/>
      </c>
      <c r="T44" s="191" t="str">
        <f>IF(OR(J44&lt;&gt;F48,L44&lt;&gt;D48),"×","")</f>
        <v/>
      </c>
      <c r="U44" s="191"/>
      <c r="V44" s="245"/>
      <c r="W44" s="245"/>
      <c r="X44" s="246">
        <f>M44*10000+P44*100+N44</f>
        <v>-2400</v>
      </c>
    </row>
    <row r="45" spans="1:25" ht="9" customHeight="1">
      <c r="A45" s="165"/>
      <c r="B45" s="166"/>
      <c r="C45" s="167"/>
      <c r="D45" s="169"/>
      <c r="E45" s="170"/>
      <c r="F45" s="171"/>
      <c r="G45" s="243"/>
      <c r="H45" s="175"/>
      <c r="I45" s="177"/>
      <c r="J45" s="173"/>
      <c r="K45" s="175"/>
      <c r="L45" s="177"/>
      <c r="M45" s="197"/>
      <c r="N45" s="199"/>
      <c r="O45" s="184"/>
      <c r="P45" s="186"/>
      <c r="Q45" s="169"/>
      <c r="R45" s="188"/>
      <c r="S45" s="190"/>
      <c r="T45" s="192"/>
      <c r="U45" s="192"/>
      <c r="V45" s="245"/>
      <c r="W45" s="245"/>
      <c r="X45" s="193"/>
    </row>
    <row r="46" spans="1:25" ht="9" customHeight="1">
      <c r="A46" s="203" t="s">
        <v>104</v>
      </c>
      <c r="B46" s="204"/>
      <c r="C46" s="205"/>
      <c r="D46" s="206">
        <f>IF(I44="","",I44)</f>
        <v>6</v>
      </c>
      <c r="E46" s="208" t="s">
        <v>19</v>
      </c>
      <c r="F46" s="209">
        <f>IF(G44="","",G44)</f>
        <v>0</v>
      </c>
      <c r="G46" s="211"/>
      <c r="H46" s="212"/>
      <c r="I46" s="213"/>
      <c r="J46" s="214">
        <v>0</v>
      </c>
      <c r="K46" s="208" t="s">
        <v>19</v>
      </c>
      <c r="L46" s="244">
        <v>14</v>
      </c>
      <c r="M46" s="217">
        <f>IF(OR(D46="", F46=""), 0, POWER(2, SIGN(D46-F46)+1)-1) + IF(OR(J46="", L46=""), 0, POWER(2, SIGN(J46-L46)+1)-1)</f>
        <v>3</v>
      </c>
      <c r="N46" s="218">
        <f>SUM(D46,J46)</f>
        <v>6</v>
      </c>
      <c r="O46" s="219">
        <f>SUM(F46,L46)</f>
        <v>14</v>
      </c>
      <c r="P46" s="131">
        <f>N46-O46</f>
        <v>-8</v>
      </c>
      <c r="Q46" s="200">
        <f>IF(X42&gt;0,RANK(X46,X44:X49), "")</f>
        <v>2</v>
      </c>
      <c r="R46" s="201"/>
      <c r="S46" s="189" t="str">
        <f>IF(OR(G44&lt;&gt;F46,I44&lt;&gt;D46),"×","")</f>
        <v/>
      </c>
      <c r="T46" s="191" t="str">
        <f>IF(OR(J46&lt;&gt;I48,L46&lt;&gt;G48),"×","")</f>
        <v/>
      </c>
      <c r="U46" s="191"/>
      <c r="V46" s="245"/>
      <c r="W46" s="245"/>
      <c r="X46" s="247">
        <f>M46*10000+P46*100+N46</f>
        <v>29206</v>
      </c>
    </row>
    <row r="47" spans="1:25" ht="9" customHeight="1">
      <c r="A47" s="165"/>
      <c r="B47" s="166"/>
      <c r="C47" s="167"/>
      <c r="D47" s="207"/>
      <c r="E47" s="175"/>
      <c r="F47" s="210"/>
      <c r="G47" s="194"/>
      <c r="H47" s="170"/>
      <c r="I47" s="171"/>
      <c r="J47" s="173"/>
      <c r="K47" s="175"/>
      <c r="L47" s="177"/>
      <c r="M47" s="197"/>
      <c r="N47" s="199"/>
      <c r="O47" s="184"/>
      <c r="P47" s="132"/>
      <c r="Q47" s="202"/>
      <c r="R47" s="188"/>
      <c r="S47" s="190"/>
      <c r="T47" s="192"/>
      <c r="U47" s="192"/>
      <c r="V47" s="245"/>
      <c r="W47" s="245"/>
      <c r="X47" s="161"/>
      <c r="Y47" s="60"/>
    </row>
    <row r="48" spans="1:25" ht="9" customHeight="1">
      <c r="A48" s="203" t="s">
        <v>105</v>
      </c>
      <c r="B48" s="204"/>
      <c r="C48" s="205"/>
      <c r="D48" s="206">
        <f>IF(L44="","",L44)</f>
        <v>18</v>
      </c>
      <c r="E48" s="208" t="s">
        <v>19</v>
      </c>
      <c r="F48" s="209">
        <f>IF(J44="","",J44)</f>
        <v>0</v>
      </c>
      <c r="G48" s="237">
        <f>IF(L46="","",L46)</f>
        <v>14</v>
      </c>
      <c r="H48" s="208" t="s">
        <v>19</v>
      </c>
      <c r="I48" s="209">
        <f>IF(J46="","",J46)</f>
        <v>0</v>
      </c>
      <c r="J48" s="211"/>
      <c r="K48" s="212"/>
      <c r="L48" s="225"/>
      <c r="M48" s="249">
        <f>IF(OR(D48="", F48=""), 0, POWER(2, SIGN(D48-F48)+1)-1) + IF(OR(G48="", I48=""), 0, POWER(2, SIGN(G48-I48)+1)-1)</f>
        <v>6</v>
      </c>
      <c r="N48" s="227">
        <f>SUM(D48,G48)</f>
        <v>32</v>
      </c>
      <c r="O48" s="229">
        <f>SUM(F48,I48)</f>
        <v>0</v>
      </c>
      <c r="P48" s="131">
        <f>N48-O48</f>
        <v>32</v>
      </c>
      <c r="Q48" s="200">
        <f>IF(X42&gt;0,RANK(X48,X44:X49), "")</f>
        <v>1</v>
      </c>
      <c r="R48" s="201"/>
      <c r="S48" s="189" t="str">
        <f>IF(OR(J44&lt;&gt;F48,L44&lt;&gt;D48),"×","")</f>
        <v/>
      </c>
      <c r="T48" s="191" t="str">
        <f>IF(OR(J46&lt;&gt;I48,L46&lt;&gt;G48),"×","")</f>
        <v/>
      </c>
      <c r="U48" s="191"/>
      <c r="V48" s="245"/>
      <c r="W48" s="245"/>
      <c r="X48" s="247">
        <f>M48*10000+P48*100+N48</f>
        <v>63232</v>
      </c>
      <c r="Y48" s="60"/>
    </row>
    <row r="49" spans="1:56" ht="9" customHeight="1">
      <c r="A49" s="231"/>
      <c r="B49" s="232"/>
      <c r="C49" s="233"/>
      <c r="D49" s="248"/>
      <c r="E49" s="223"/>
      <c r="F49" s="224"/>
      <c r="G49" s="238"/>
      <c r="H49" s="223"/>
      <c r="I49" s="224"/>
      <c r="J49" s="180"/>
      <c r="K49" s="143"/>
      <c r="L49" s="144"/>
      <c r="M49" s="250"/>
      <c r="N49" s="228"/>
      <c r="O49" s="230"/>
      <c r="P49" s="220"/>
      <c r="Q49" s="140"/>
      <c r="R49" s="221"/>
      <c r="S49" s="190"/>
      <c r="T49" s="192"/>
      <c r="U49" s="192"/>
      <c r="V49" s="245"/>
      <c r="W49" s="245"/>
      <c r="X49" s="161"/>
    </row>
    <row r="50" spans="1:56" ht="9" customHeight="1">
      <c r="A50" s="52"/>
      <c r="B50" s="52"/>
      <c r="C50" s="52"/>
      <c r="D50" s="25"/>
      <c r="E50" s="25"/>
      <c r="F50" s="25"/>
      <c r="G50" s="53"/>
      <c r="H50" s="54"/>
      <c r="I50" s="55"/>
      <c r="J50" s="53"/>
      <c r="K50" s="54"/>
      <c r="L50" s="55"/>
      <c r="M50" s="25"/>
      <c r="N50" s="25"/>
      <c r="O50" s="25"/>
      <c r="P50" s="56"/>
      <c r="Q50" s="57"/>
      <c r="R50" s="57"/>
      <c r="S50" s="54"/>
      <c r="T50" s="25"/>
      <c r="U50" s="58"/>
      <c r="V50" s="50"/>
      <c r="W50" s="50"/>
      <c r="X50" s="51"/>
    </row>
    <row r="51" spans="1:56" ht="9" customHeight="1">
      <c r="A51" s="113" t="s">
        <v>53</v>
      </c>
      <c r="B51" s="114"/>
      <c r="C51" s="114"/>
      <c r="D51" s="115"/>
      <c r="E51" s="115"/>
      <c r="F51" s="115"/>
      <c r="G51" s="115"/>
      <c r="H51" s="115"/>
      <c r="I51" s="115"/>
      <c r="J51" s="115"/>
      <c r="K51" s="115"/>
      <c r="L51" s="115"/>
      <c r="M51" s="49"/>
      <c r="N51" s="49"/>
      <c r="O51" s="49"/>
      <c r="P51" s="49"/>
      <c r="Q51" s="46"/>
      <c r="R51" s="46"/>
      <c r="S51" s="46"/>
      <c r="T51" s="46"/>
      <c r="U51" s="46"/>
      <c r="V51" s="46"/>
      <c r="W51" s="26"/>
      <c r="X51" s="60"/>
      <c r="Y51" s="60"/>
    </row>
    <row r="52" spans="1:56" ht="9" customHeight="1">
      <c r="A52" s="114"/>
      <c r="B52" s="114"/>
      <c r="C52" s="114"/>
      <c r="D52" s="115"/>
      <c r="E52" s="115"/>
      <c r="F52" s="115"/>
      <c r="G52" s="115"/>
      <c r="H52" s="115"/>
      <c r="I52" s="115"/>
      <c r="J52" s="115"/>
      <c r="K52" s="115"/>
      <c r="L52" s="115"/>
      <c r="M52" s="49"/>
      <c r="N52" s="49"/>
      <c r="O52" s="49"/>
      <c r="P52" s="49"/>
      <c r="Q52" s="46"/>
      <c r="R52" s="46"/>
      <c r="S52" s="46"/>
      <c r="T52" s="46"/>
      <c r="U52" s="46"/>
      <c r="V52" s="46"/>
      <c r="W52" s="26"/>
      <c r="X52" s="60"/>
      <c r="Y52" s="60"/>
    </row>
    <row r="53" spans="1:56" ht="9" customHeight="1">
      <c r="A53" s="116"/>
      <c r="B53" s="117"/>
      <c r="C53" s="118"/>
      <c r="D53" s="94" t="s">
        <v>56</v>
      </c>
      <c r="E53" s="95"/>
      <c r="F53" s="95"/>
      <c r="G53" s="122" t="s">
        <v>57</v>
      </c>
      <c r="H53" s="95"/>
      <c r="I53" s="95"/>
      <c r="J53" s="122" t="s">
        <v>58</v>
      </c>
      <c r="K53" s="95"/>
      <c r="L53" s="95"/>
      <c r="M53" s="94" t="s">
        <v>59</v>
      </c>
      <c r="N53" s="95"/>
      <c r="O53" s="96"/>
    </row>
    <row r="54" spans="1:56" ht="9" customHeight="1">
      <c r="A54" s="119"/>
      <c r="B54" s="120"/>
      <c r="C54" s="121"/>
      <c r="D54" s="97"/>
      <c r="E54" s="98"/>
      <c r="F54" s="98"/>
      <c r="G54" s="98"/>
      <c r="H54" s="98"/>
      <c r="I54" s="98"/>
      <c r="J54" s="98"/>
      <c r="K54" s="98"/>
      <c r="L54" s="98"/>
      <c r="M54" s="97"/>
      <c r="N54" s="98"/>
      <c r="O54" s="99"/>
    </row>
    <row r="55" spans="1:56" ht="9" customHeight="1">
      <c r="A55" s="100" t="s">
        <v>60</v>
      </c>
      <c r="B55" s="101"/>
      <c r="C55" s="102"/>
      <c r="D55" s="106" t="str">
        <f>A19</f>
        <v>東京Big-B</v>
      </c>
      <c r="E55" s="107"/>
      <c r="F55" s="107"/>
      <c r="G55" s="110" t="str">
        <f>A28</f>
        <v>スクデットU</v>
      </c>
      <c r="H55" s="107"/>
      <c r="I55" s="107"/>
      <c r="J55" s="110" t="str">
        <f>A37</f>
        <v>スクデットC</v>
      </c>
      <c r="K55" s="107"/>
      <c r="L55" s="107"/>
      <c r="M55" s="106" t="str">
        <f>A48</f>
        <v>東京Big-A</v>
      </c>
      <c r="N55" s="107"/>
      <c r="O55" s="111"/>
    </row>
    <row r="56" spans="1:56" ht="9" customHeight="1">
      <c r="A56" s="103"/>
      <c r="B56" s="104"/>
      <c r="C56" s="105"/>
      <c r="D56" s="108"/>
      <c r="E56" s="109"/>
      <c r="F56" s="109"/>
      <c r="G56" s="109"/>
      <c r="H56" s="109"/>
      <c r="I56" s="109"/>
      <c r="J56" s="109"/>
      <c r="K56" s="109"/>
      <c r="L56" s="109"/>
      <c r="M56" s="108"/>
      <c r="N56" s="109"/>
      <c r="O56" s="112"/>
    </row>
    <row r="57" spans="1:56" ht="9" customHeight="1">
      <c r="A57" s="133" t="s">
        <v>61</v>
      </c>
      <c r="B57" s="104"/>
      <c r="C57" s="105"/>
      <c r="D57" s="134" t="str">
        <f>A17</f>
        <v>スクデットS</v>
      </c>
      <c r="E57" s="109"/>
      <c r="F57" s="109"/>
      <c r="G57" s="137" t="str">
        <f>A30</f>
        <v>F.C.KOMA6</v>
      </c>
      <c r="H57" s="109"/>
      <c r="I57" s="109"/>
      <c r="J57" s="137" t="str">
        <f>A39</f>
        <v>5FC</v>
      </c>
      <c r="K57" s="109"/>
      <c r="L57" s="109"/>
      <c r="M57" s="134" t="str">
        <f>A46</f>
        <v>3FC</v>
      </c>
      <c r="N57" s="109"/>
      <c r="O57" s="112"/>
    </row>
    <row r="58" spans="1:56" ht="9" customHeight="1">
      <c r="A58" s="119"/>
      <c r="B58" s="120"/>
      <c r="C58" s="121"/>
      <c r="D58" s="135"/>
      <c r="E58" s="136"/>
      <c r="F58" s="136"/>
      <c r="G58" s="136"/>
      <c r="H58" s="136"/>
      <c r="I58" s="136"/>
      <c r="J58" s="136"/>
      <c r="K58" s="136"/>
      <c r="L58" s="136"/>
      <c r="M58" s="135"/>
      <c r="N58" s="136"/>
      <c r="O58" s="138"/>
    </row>
    <row r="59" spans="1:56" s="63" customFormat="1" ht="9" customHeight="1">
      <c r="A59" s="65"/>
      <c r="B59" s="65"/>
      <c r="C59" s="66"/>
      <c r="D59" s="66"/>
      <c r="E59" s="66"/>
      <c r="F59" s="66"/>
      <c r="G59" s="67"/>
      <c r="H59" s="68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</row>
    <row r="60" spans="1:56" ht="9" customHeight="1">
      <c r="A60" s="113" t="str">
        <f>A10</f>
        <v>U9：</v>
      </c>
      <c r="B60" s="114"/>
      <c r="C60" s="114"/>
      <c r="D60" s="113" t="s">
        <v>54</v>
      </c>
      <c r="E60" s="114"/>
      <c r="F60" s="114"/>
      <c r="G60" s="114"/>
      <c r="H60" s="114"/>
      <c r="I60" s="114"/>
      <c r="J60" s="114"/>
      <c r="K60" s="49"/>
      <c r="L60" s="49"/>
      <c r="M60" s="49"/>
      <c r="N60" s="49"/>
      <c r="O60" s="49"/>
      <c r="P60" s="49"/>
      <c r="Q60" s="46"/>
      <c r="R60" s="46"/>
      <c r="S60" s="46"/>
      <c r="T60" s="46"/>
      <c r="U60" s="46"/>
      <c r="V60" s="46"/>
      <c r="W60" s="26"/>
      <c r="X60" s="60"/>
      <c r="Y60" s="60"/>
    </row>
    <row r="61" spans="1:56" ht="9" customHeight="1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49"/>
      <c r="L61" s="49"/>
      <c r="M61" s="49"/>
      <c r="N61" s="49"/>
      <c r="O61" s="49"/>
      <c r="P61" s="49"/>
      <c r="Q61" s="46"/>
      <c r="R61" s="46"/>
      <c r="S61" s="46"/>
      <c r="T61" s="46"/>
      <c r="U61" s="46"/>
      <c r="V61" s="46"/>
      <c r="W61" s="26"/>
      <c r="X61" s="60"/>
      <c r="Y61" s="60"/>
    </row>
    <row r="62" spans="1:56" ht="9" customHeight="1">
      <c r="A62" s="151" t="s">
        <v>55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46"/>
      <c r="S62" s="46"/>
      <c r="T62" s="46"/>
      <c r="U62" s="46"/>
      <c r="V62" s="46"/>
      <c r="W62" s="26"/>
    </row>
    <row r="63" spans="1:56" ht="9" customHeight="1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46"/>
      <c r="S63" s="46"/>
      <c r="T63" s="46"/>
      <c r="U63" s="46"/>
      <c r="V63" s="46"/>
      <c r="W63" s="26"/>
      <c r="X63" s="62"/>
      <c r="AC63" s="63"/>
      <c r="AD63" s="63"/>
      <c r="AE63" s="63"/>
      <c r="AF63" s="63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3"/>
      <c r="AZ63" s="63"/>
      <c r="BA63" s="63"/>
      <c r="BB63" s="63"/>
      <c r="BC63" s="63"/>
    </row>
    <row r="64" spans="1:56" ht="9" customHeight="1">
      <c r="A64" s="3"/>
      <c r="B64" s="3"/>
      <c r="C64" s="3"/>
      <c r="D64" s="3"/>
      <c r="E64" s="3"/>
      <c r="F64" s="3"/>
      <c r="G64" s="3"/>
      <c r="H64" s="3"/>
      <c r="I64" s="3"/>
      <c r="J64" s="139" t="s">
        <v>62</v>
      </c>
      <c r="K64" s="141"/>
      <c r="L64" s="141"/>
      <c r="M64" s="141"/>
      <c r="N64" s="142"/>
      <c r="O64" s="70"/>
      <c r="P64" s="3"/>
      <c r="Q64" s="3"/>
      <c r="R64" s="3"/>
      <c r="S64" s="3"/>
      <c r="T64" s="3"/>
      <c r="U64" s="71"/>
      <c r="V64" s="71"/>
      <c r="W64" s="71"/>
      <c r="X64" s="71"/>
      <c r="Y64" s="71"/>
      <c r="Z64" s="63"/>
      <c r="AA64" s="63"/>
      <c r="AB64" s="63"/>
      <c r="AC64" s="63"/>
      <c r="AX64" s="63"/>
      <c r="AY64" s="63"/>
      <c r="AZ64" s="63"/>
      <c r="BA64" s="63"/>
      <c r="BB64" s="63"/>
      <c r="BC64" s="63"/>
      <c r="BD64" s="63"/>
    </row>
    <row r="65" spans="1:56" ht="9" customHeight="1">
      <c r="A65" s="145" t="s">
        <v>63</v>
      </c>
      <c r="B65" s="141" t="str">
        <f>D55</f>
        <v>東京Big-B</v>
      </c>
      <c r="C65" s="141"/>
      <c r="D65" s="141"/>
      <c r="E65" s="142"/>
      <c r="F65" s="72"/>
      <c r="G65" s="3"/>
      <c r="H65" s="3"/>
      <c r="I65" s="3"/>
      <c r="J65" s="140"/>
      <c r="K65" s="143"/>
      <c r="L65" s="143"/>
      <c r="M65" s="143"/>
      <c r="N65" s="144"/>
      <c r="O65" s="147" t="s">
        <v>64</v>
      </c>
      <c r="P65" s="70"/>
      <c r="Q65" s="3"/>
      <c r="R65" s="3"/>
      <c r="S65" s="3"/>
      <c r="T65" s="3"/>
      <c r="U65" s="71"/>
      <c r="V65" s="71"/>
      <c r="W65" s="71"/>
      <c r="X65" s="71"/>
      <c r="Y65" s="71"/>
      <c r="Z65" s="63"/>
      <c r="AA65" s="63"/>
      <c r="AB65" s="63"/>
      <c r="AC65" s="63"/>
      <c r="AX65" s="63"/>
      <c r="AY65" s="63"/>
      <c r="AZ65" s="63"/>
      <c r="BA65" s="63"/>
      <c r="BB65" s="63"/>
      <c r="BC65" s="63"/>
      <c r="BD65" s="63"/>
    </row>
    <row r="66" spans="1:56" s="63" customFormat="1" ht="9" customHeight="1">
      <c r="A66" s="146"/>
      <c r="B66" s="143"/>
      <c r="C66" s="143"/>
      <c r="D66" s="143"/>
      <c r="E66" s="144"/>
      <c r="F66" s="152" t="s">
        <v>65</v>
      </c>
      <c r="G66" s="22"/>
      <c r="H66" s="3"/>
      <c r="I66" s="3"/>
      <c r="J66" s="25"/>
      <c r="K66" s="25"/>
      <c r="L66" s="25"/>
      <c r="M66" s="25"/>
      <c r="N66" s="25"/>
      <c r="O66" s="148"/>
      <c r="P66" s="72"/>
      <c r="Q66" s="153" t="s">
        <v>66</v>
      </c>
      <c r="R66" s="147"/>
      <c r="S66" s="155"/>
      <c r="T66" s="156"/>
      <c r="U66" s="71"/>
      <c r="V66" s="71"/>
      <c r="W66" s="71"/>
      <c r="X66" s="71"/>
      <c r="Y66" s="71"/>
      <c r="AX66" s="42"/>
      <c r="AY66" s="42"/>
      <c r="AZ66" s="42"/>
      <c r="BA66" s="42"/>
      <c r="BB66" s="42"/>
      <c r="BC66" s="42"/>
      <c r="BD66" s="42"/>
    </row>
    <row r="67" spans="1:56" s="63" customFormat="1" ht="9" customHeight="1">
      <c r="A67" s="3"/>
      <c r="B67" s="3"/>
      <c r="C67" s="3"/>
      <c r="D67" s="3"/>
      <c r="E67" s="3"/>
      <c r="F67" s="149"/>
      <c r="G67" s="73"/>
      <c r="H67" s="70"/>
      <c r="I67" s="3"/>
      <c r="J67" s="3"/>
      <c r="K67" s="3"/>
      <c r="L67" s="3"/>
      <c r="M67" s="3"/>
      <c r="N67" s="3"/>
      <c r="O67" s="149"/>
      <c r="P67" s="3"/>
      <c r="Q67" s="154"/>
      <c r="R67" s="157"/>
      <c r="S67" s="157"/>
      <c r="T67" s="158"/>
      <c r="U67" s="71"/>
      <c r="V67" s="71"/>
      <c r="W67" s="71"/>
      <c r="X67" s="71"/>
      <c r="Y67" s="71"/>
      <c r="AX67" s="42"/>
      <c r="AY67" s="42"/>
      <c r="AZ67" s="42"/>
      <c r="BA67" s="42"/>
      <c r="BB67" s="42"/>
      <c r="BC67" s="42"/>
      <c r="BD67" s="42"/>
    </row>
    <row r="68" spans="1:56" s="63" customFormat="1" ht="9" customHeight="1">
      <c r="A68" s="145" t="s">
        <v>67</v>
      </c>
      <c r="B68" s="141" t="str">
        <f>G57</f>
        <v>F.C.KOMA6</v>
      </c>
      <c r="C68" s="141"/>
      <c r="D68" s="141"/>
      <c r="E68" s="142"/>
      <c r="F68" s="150"/>
      <c r="G68" s="22"/>
      <c r="H68" s="70"/>
      <c r="I68" s="3"/>
      <c r="J68" s="139" t="s">
        <v>68</v>
      </c>
      <c r="K68" s="141"/>
      <c r="L68" s="141"/>
      <c r="M68" s="141"/>
      <c r="N68" s="142"/>
      <c r="O68" s="150"/>
      <c r="P68" s="70"/>
      <c r="Q68" s="3"/>
      <c r="R68" s="3"/>
      <c r="S68" s="3"/>
      <c r="T68" s="3"/>
      <c r="U68" s="71"/>
      <c r="V68" s="71"/>
      <c r="W68" s="71"/>
      <c r="X68" s="71"/>
      <c r="Y68" s="71"/>
      <c r="AX68" s="42"/>
      <c r="AY68" s="42"/>
      <c r="AZ68" s="42"/>
      <c r="BA68" s="42"/>
      <c r="BB68" s="42"/>
      <c r="BC68" s="42"/>
      <c r="BD68" s="42"/>
    </row>
    <row r="69" spans="1:56" s="63" customFormat="1" ht="9" customHeight="1">
      <c r="A69" s="146"/>
      <c r="B69" s="143"/>
      <c r="C69" s="143"/>
      <c r="D69" s="143"/>
      <c r="E69" s="144"/>
      <c r="F69" s="70"/>
      <c r="G69" s="148" t="s">
        <v>69</v>
      </c>
      <c r="H69" s="72"/>
      <c r="I69" s="3"/>
      <c r="J69" s="140"/>
      <c r="K69" s="143"/>
      <c r="L69" s="143"/>
      <c r="M69" s="143"/>
      <c r="N69" s="144"/>
      <c r="O69" s="3"/>
      <c r="P69" s="3"/>
      <c r="Q69" s="3"/>
      <c r="R69" s="3"/>
      <c r="S69" s="3"/>
      <c r="T69" s="3"/>
      <c r="U69" s="71"/>
      <c r="V69" s="71"/>
      <c r="W69" s="71"/>
      <c r="X69" s="71"/>
      <c r="Y69" s="71"/>
      <c r="AX69" s="42"/>
      <c r="AY69" s="42"/>
      <c r="AZ69" s="42"/>
      <c r="BA69" s="42"/>
      <c r="BB69" s="42"/>
      <c r="BC69" s="42"/>
      <c r="BD69" s="42"/>
    </row>
    <row r="70" spans="1:56" s="63" customFormat="1" ht="9" customHeight="1">
      <c r="A70" s="3"/>
      <c r="B70" s="3"/>
      <c r="C70" s="3"/>
      <c r="D70" s="3"/>
      <c r="E70" s="3"/>
      <c r="F70" s="3"/>
      <c r="G70" s="149"/>
      <c r="H70" s="70"/>
      <c r="I70" s="70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71"/>
      <c r="V70" s="71"/>
      <c r="W70" s="71"/>
      <c r="X70" s="71"/>
      <c r="Y70" s="71"/>
      <c r="AX70" s="42"/>
      <c r="AY70" s="42"/>
      <c r="AZ70" s="42"/>
      <c r="BA70" s="42"/>
      <c r="BB70" s="42"/>
      <c r="BC70" s="42"/>
      <c r="BD70" s="42"/>
    </row>
    <row r="71" spans="1:56" s="63" customFormat="1" ht="9" customHeight="1">
      <c r="A71" s="145" t="s">
        <v>70</v>
      </c>
      <c r="B71" s="141" t="str">
        <f>J55</f>
        <v>スクデットC</v>
      </c>
      <c r="C71" s="141"/>
      <c r="D71" s="141"/>
      <c r="E71" s="142"/>
      <c r="F71" s="70"/>
      <c r="G71" s="74"/>
      <c r="H71" s="22"/>
      <c r="I71" s="7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71"/>
      <c r="V71" s="71"/>
      <c r="W71" s="71"/>
      <c r="X71" s="71"/>
      <c r="Y71" s="71"/>
      <c r="AX71" s="42"/>
      <c r="AY71" s="42"/>
      <c r="AZ71" s="42"/>
      <c r="BA71" s="42"/>
      <c r="BB71" s="42"/>
      <c r="BC71" s="42"/>
      <c r="BD71" s="42"/>
    </row>
    <row r="72" spans="1:56" s="63" customFormat="1" ht="9" customHeight="1">
      <c r="A72" s="146"/>
      <c r="B72" s="143"/>
      <c r="C72" s="143"/>
      <c r="D72" s="143"/>
      <c r="E72" s="144"/>
      <c r="F72" s="152" t="s">
        <v>71</v>
      </c>
      <c r="G72" s="74"/>
      <c r="H72" s="22"/>
      <c r="I72" s="70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71"/>
      <c r="V72" s="71"/>
      <c r="W72" s="71"/>
      <c r="X72" s="71"/>
      <c r="Y72" s="71"/>
      <c r="AX72" s="42"/>
      <c r="AY72" s="42"/>
      <c r="AZ72" s="42"/>
      <c r="BA72" s="42"/>
      <c r="BB72" s="42"/>
      <c r="BC72" s="42"/>
      <c r="BD72" s="42"/>
    </row>
    <row r="73" spans="1:56" s="63" customFormat="1" ht="9" customHeight="1">
      <c r="A73" s="3"/>
      <c r="B73" s="3"/>
      <c r="C73" s="3"/>
      <c r="D73" s="3"/>
      <c r="E73" s="3"/>
      <c r="F73" s="149"/>
      <c r="G73" s="75"/>
      <c r="H73" s="22"/>
      <c r="I73" s="70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71"/>
      <c r="V73" s="71"/>
      <c r="W73" s="71"/>
      <c r="X73" s="71"/>
      <c r="Y73" s="71"/>
      <c r="AX73" s="42"/>
      <c r="AY73" s="42"/>
      <c r="AZ73" s="42"/>
      <c r="BA73" s="42"/>
      <c r="BB73" s="42"/>
      <c r="BC73" s="42"/>
      <c r="BD73" s="42"/>
    </row>
    <row r="74" spans="1:56" s="63" customFormat="1" ht="9" customHeight="1">
      <c r="A74" s="145" t="s">
        <v>72</v>
      </c>
      <c r="B74" s="141" t="str">
        <f>M57</f>
        <v>3FC</v>
      </c>
      <c r="C74" s="141"/>
      <c r="D74" s="141"/>
      <c r="E74" s="142"/>
      <c r="F74" s="148"/>
      <c r="G74" s="73"/>
      <c r="H74" s="22"/>
      <c r="I74" s="70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71"/>
      <c r="V74" s="71"/>
      <c r="W74" s="71"/>
      <c r="X74" s="71"/>
      <c r="Y74" s="71"/>
      <c r="AX74" s="42"/>
      <c r="AY74" s="42"/>
      <c r="AZ74" s="42"/>
      <c r="BA74" s="42"/>
      <c r="BB74" s="42"/>
      <c r="BC74" s="42"/>
      <c r="BD74" s="42"/>
    </row>
    <row r="75" spans="1:56" s="63" customFormat="1" ht="9" customHeight="1">
      <c r="A75" s="146"/>
      <c r="B75" s="143"/>
      <c r="C75" s="143"/>
      <c r="D75" s="143"/>
      <c r="E75" s="144"/>
      <c r="F75" s="73"/>
      <c r="G75" s="3"/>
      <c r="H75" s="148" t="s">
        <v>73</v>
      </c>
      <c r="I75" s="76"/>
      <c r="J75" s="153" t="s">
        <v>74</v>
      </c>
      <c r="K75" s="147"/>
      <c r="L75" s="147"/>
      <c r="M75" s="152"/>
      <c r="N75" s="3"/>
      <c r="O75" s="3"/>
      <c r="P75" s="3"/>
      <c r="Q75" s="3"/>
      <c r="R75" s="3"/>
      <c r="S75" s="3"/>
      <c r="T75" s="3"/>
      <c r="U75" s="71"/>
      <c r="V75" s="71"/>
      <c r="W75" s="71"/>
      <c r="X75" s="71"/>
      <c r="Y75" s="71"/>
      <c r="AX75" s="42"/>
      <c r="AY75" s="42"/>
      <c r="AZ75" s="42"/>
      <c r="BA75" s="42"/>
      <c r="BB75" s="42"/>
      <c r="BC75" s="42"/>
      <c r="BD75" s="42"/>
    </row>
    <row r="76" spans="1:56" s="63" customFormat="1" ht="9" customHeight="1">
      <c r="A76" s="3"/>
      <c r="B76" s="3"/>
      <c r="C76" s="3"/>
      <c r="D76" s="3"/>
      <c r="E76" s="3"/>
      <c r="F76" s="3"/>
      <c r="G76" s="3"/>
      <c r="H76" s="149"/>
      <c r="I76" s="3"/>
      <c r="J76" s="159"/>
      <c r="K76" s="160"/>
      <c r="L76" s="160"/>
      <c r="M76" s="150"/>
      <c r="N76" s="3"/>
      <c r="O76" s="3"/>
      <c r="P76" s="3"/>
      <c r="Q76" s="3"/>
      <c r="R76" s="3"/>
      <c r="S76" s="3"/>
      <c r="T76" s="3"/>
      <c r="U76" s="71"/>
      <c r="V76" s="71"/>
      <c r="W76" s="71"/>
      <c r="X76" s="71"/>
      <c r="Y76" s="71"/>
      <c r="AX76" s="42"/>
      <c r="AY76" s="42"/>
      <c r="AZ76" s="42"/>
      <c r="BA76" s="42"/>
      <c r="BB76" s="42"/>
      <c r="BC76" s="42"/>
      <c r="BD76" s="42"/>
    </row>
    <row r="77" spans="1:56" s="63" customFormat="1" ht="9" customHeight="1">
      <c r="A77" s="145" t="s">
        <v>75</v>
      </c>
      <c r="B77" s="141" t="str">
        <f>M55</f>
        <v>東京Big-A</v>
      </c>
      <c r="C77" s="141"/>
      <c r="D77" s="141"/>
      <c r="E77" s="142"/>
      <c r="F77" s="70"/>
      <c r="G77" s="3"/>
      <c r="H77" s="7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71"/>
      <c r="V77" s="71"/>
      <c r="W77" s="71"/>
      <c r="X77" s="71"/>
      <c r="Y77" s="71"/>
      <c r="AX77" s="42"/>
      <c r="AY77" s="42"/>
      <c r="AZ77" s="42"/>
      <c r="BA77" s="42"/>
      <c r="BB77" s="42"/>
      <c r="BC77" s="42"/>
      <c r="BD77" s="42"/>
    </row>
    <row r="78" spans="1:56" s="63" customFormat="1" ht="9" customHeight="1">
      <c r="A78" s="146"/>
      <c r="B78" s="143"/>
      <c r="C78" s="143"/>
      <c r="D78" s="143"/>
      <c r="E78" s="144"/>
      <c r="F78" s="152" t="s">
        <v>76</v>
      </c>
      <c r="G78" s="70"/>
      <c r="H78" s="7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71"/>
      <c r="V78" s="71"/>
      <c r="W78" s="71"/>
      <c r="X78" s="71"/>
      <c r="Y78" s="71"/>
      <c r="AX78" s="42"/>
      <c r="AY78" s="42"/>
      <c r="AZ78" s="42"/>
      <c r="BA78" s="42"/>
      <c r="BB78" s="42"/>
      <c r="BC78" s="42"/>
      <c r="BD78" s="42"/>
    </row>
    <row r="79" spans="1:56" s="63" customFormat="1" ht="9" customHeight="1">
      <c r="A79" s="3"/>
      <c r="B79" s="3"/>
      <c r="C79" s="3"/>
      <c r="D79" s="3"/>
      <c r="E79" s="3"/>
      <c r="F79" s="148"/>
      <c r="G79" s="77"/>
      <c r="H79" s="7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69"/>
      <c r="V79" s="42"/>
      <c r="AX79" s="42"/>
      <c r="AY79" s="42"/>
      <c r="AZ79" s="42"/>
      <c r="BA79" s="42"/>
      <c r="BB79" s="42"/>
      <c r="BC79" s="42"/>
      <c r="BD79" s="42"/>
    </row>
    <row r="80" spans="1:56" s="63" customFormat="1" ht="9" customHeight="1">
      <c r="A80" s="145" t="s">
        <v>77</v>
      </c>
      <c r="B80" s="141" t="str">
        <f>J57</f>
        <v>5FC</v>
      </c>
      <c r="C80" s="141"/>
      <c r="D80" s="141"/>
      <c r="E80" s="142"/>
      <c r="F80" s="160"/>
      <c r="G80" s="75"/>
      <c r="H80" s="7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69"/>
      <c r="AX80" s="42"/>
      <c r="AY80" s="42"/>
      <c r="AZ80" s="42"/>
      <c r="BA80" s="42"/>
      <c r="BB80" s="42"/>
      <c r="BC80" s="42"/>
      <c r="BD80" s="42"/>
    </row>
    <row r="81" spans="1:56" s="63" customFormat="1" ht="9" customHeight="1">
      <c r="A81" s="146"/>
      <c r="B81" s="143"/>
      <c r="C81" s="143"/>
      <c r="D81" s="143"/>
      <c r="E81" s="144"/>
      <c r="F81" s="70"/>
      <c r="G81" s="74"/>
      <c r="H81" s="7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69"/>
      <c r="AX81" s="42"/>
      <c r="AY81" s="42"/>
      <c r="AZ81" s="42"/>
      <c r="BA81" s="42"/>
      <c r="BB81" s="42"/>
      <c r="BC81" s="42"/>
      <c r="BD81" s="42"/>
    </row>
    <row r="82" spans="1:56" s="63" customFormat="1" ht="9" customHeight="1">
      <c r="A82" s="3"/>
      <c r="B82" s="3"/>
      <c r="C82" s="3"/>
      <c r="D82" s="3"/>
      <c r="E82" s="3"/>
      <c r="F82" s="3"/>
      <c r="G82" s="149" t="s">
        <v>78</v>
      </c>
      <c r="H82" s="7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AX82" s="42"/>
      <c r="AY82" s="42"/>
      <c r="AZ82" s="42"/>
      <c r="BA82" s="42"/>
      <c r="BB82" s="42"/>
      <c r="BC82" s="42"/>
      <c r="BD82" s="42"/>
    </row>
    <row r="83" spans="1:56" ht="9" customHeight="1">
      <c r="A83" s="145" t="s">
        <v>79</v>
      </c>
      <c r="B83" s="141" t="str">
        <f>G55</f>
        <v>スクデットU</v>
      </c>
      <c r="C83" s="141"/>
      <c r="D83" s="141"/>
      <c r="E83" s="142"/>
      <c r="F83" s="72"/>
      <c r="G83" s="148"/>
      <c r="H83" s="7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56" ht="9" customHeight="1">
      <c r="A84" s="146"/>
      <c r="B84" s="143"/>
      <c r="C84" s="143"/>
      <c r="D84" s="143"/>
      <c r="E84" s="144"/>
      <c r="F84" s="147" t="s">
        <v>80</v>
      </c>
      <c r="G84" s="70"/>
      <c r="H84" s="7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56" ht="9" customHeight="1">
      <c r="A85" s="3"/>
      <c r="B85" s="3"/>
      <c r="C85" s="3"/>
      <c r="D85" s="3"/>
      <c r="E85" s="3"/>
      <c r="F85" s="148"/>
      <c r="G85" s="76"/>
      <c r="H85" s="2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56" ht="9" customHeight="1">
      <c r="A86" s="145" t="s">
        <v>81</v>
      </c>
      <c r="B86" s="141" t="str">
        <f>D57</f>
        <v>スクデットS</v>
      </c>
      <c r="C86" s="141"/>
      <c r="D86" s="141"/>
      <c r="E86" s="142"/>
      <c r="F86" s="150"/>
      <c r="G86" s="7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56" ht="9" customHeight="1">
      <c r="A87" s="146"/>
      <c r="B87" s="143"/>
      <c r="C87" s="143"/>
      <c r="D87" s="143"/>
      <c r="E87" s="144"/>
      <c r="F87" s="7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56" ht="9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19"/>
      <c r="S88" s="26"/>
      <c r="T88" s="26"/>
      <c r="U88" s="26"/>
      <c r="V88" s="26"/>
      <c r="W88" s="26"/>
      <c r="X88" s="60"/>
      <c r="Y88" s="60"/>
    </row>
    <row r="89" spans="1:56" ht="9" customHeight="1"/>
    <row r="90" spans="1:56" ht="9" customHeight="1"/>
    <row r="91" spans="1:56" ht="9" customHeight="1"/>
    <row r="92" spans="1:56" ht="9" customHeight="1"/>
    <row r="93" spans="1:56" ht="9" customHeight="1"/>
    <row r="94" spans="1:56" ht="9" customHeight="1"/>
    <row r="95" spans="1:56" ht="9" customHeight="1"/>
    <row r="96" spans="1:5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</sheetData>
  <sheetProtection selectLockedCells="1"/>
  <mergeCells count="338">
    <mergeCell ref="T48:T49"/>
    <mergeCell ref="U48:U49"/>
    <mergeCell ref="V48:V49"/>
    <mergeCell ref="H48:H49"/>
    <mergeCell ref="I48:I49"/>
    <mergeCell ref="J48:L49"/>
    <mergeCell ref="M48:M49"/>
    <mergeCell ref="N48:N49"/>
    <mergeCell ref="O48:O49"/>
    <mergeCell ref="M44:M45"/>
    <mergeCell ref="N44:N45"/>
    <mergeCell ref="O44:O45"/>
    <mergeCell ref="T46:T47"/>
    <mergeCell ref="U46:U47"/>
    <mergeCell ref="V46:V47"/>
    <mergeCell ref="W46:W47"/>
    <mergeCell ref="X46:X47"/>
    <mergeCell ref="A48:C49"/>
    <mergeCell ref="D48:D49"/>
    <mergeCell ref="E48:E49"/>
    <mergeCell ref="F48:F49"/>
    <mergeCell ref="G48:G49"/>
    <mergeCell ref="M46:M47"/>
    <mergeCell ref="N46:N47"/>
    <mergeCell ref="O46:O47"/>
    <mergeCell ref="P46:P47"/>
    <mergeCell ref="Q46:R47"/>
    <mergeCell ref="S46:S47"/>
    <mergeCell ref="W48:W49"/>
    <mergeCell ref="X48:X49"/>
    <mergeCell ref="P48:P49"/>
    <mergeCell ref="Q48:R49"/>
    <mergeCell ref="S48:S49"/>
    <mergeCell ref="A44:C45"/>
    <mergeCell ref="D44:F45"/>
    <mergeCell ref="G44:G45"/>
    <mergeCell ref="H44:H45"/>
    <mergeCell ref="I44:I45"/>
    <mergeCell ref="W44:W45"/>
    <mergeCell ref="X44:X45"/>
    <mergeCell ref="A46:C47"/>
    <mergeCell ref="D46:D47"/>
    <mergeCell ref="E46:E47"/>
    <mergeCell ref="F46:F47"/>
    <mergeCell ref="G46:I47"/>
    <mergeCell ref="J46:J47"/>
    <mergeCell ref="K46:K47"/>
    <mergeCell ref="L46:L47"/>
    <mergeCell ref="P44:P45"/>
    <mergeCell ref="Q44:R45"/>
    <mergeCell ref="S44:S45"/>
    <mergeCell ref="T44:T45"/>
    <mergeCell ref="U44:U45"/>
    <mergeCell ref="V44:V45"/>
    <mergeCell ref="J44:J45"/>
    <mergeCell ref="K44:K45"/>
    <mergeCell ref="L44:L45"/>
    <mergeCell ref="V39:V40"/>
    <mergeCell ref="W39:W40"/>
    <mergeCell ref="X39:X40"/>
    <mergeCell ref="A42:C43"/>
    <mergeCell ref="D42:F43"/>
    <mergeCell ref="G42:I43"/>
    <mergeCell ref="J42:L43"/>
    <mergeCell ref="M42:M43"/>
    <mergeCell ref="M39:M40"/>
    <mergeCell ref="N39:N40"/>
    <mergeCell ref="O39:O40"/>
    <mergeCell ref="P39:P40"/>
    <mergeCell ref="Q39:R40"/>
    <mergeCell ref="S39:S40"/>
    <mergeCell ref="N42:N43"/>
    <mergeCell ref="O42:O43"/>
    <mergeCell ref="P42:P43"/>
    <mergeCell ref="Q42:R43"/>
    <mergeCell ref="X42:X43"/>
    <mergeCell ref="W37:W38"/>
    <mergeCell ref="X37:X38"/>
    <mergeCell ref="A39:C40"/>
    <mergeCell ref="D39:D40"/>
    <mergeCell ref="E39:E40"/>
    <mergeCell ref="F39:F40"/>
    <mergeCell ref="G39:G40"/>
    <mergeCell ref="H39:H40"/>
    <mergeCell ref="I39:I40"/>
    <mergeCell ref="J39:L40"/>
    <mergeCell ref="P37:P38"/>
    <mergeCell ref="Q37:R38"/>
    <mergeCell ref="S37:S38"/>
    <mergeCell ref="T37:T38"/>
    <mergeCell ref="U37:U38"/>
    <mergeCell ref="V37:V38"/>
    <mergeCell ref="J37:J38"/>
    <mergeCell ref="K37:K38"/>
    <mergeCell ref="L37:L38"/>
    <mergeCell ref="M37:M38"/>
    <mergeCell ref="N37:N38"/>
    <mergeCell ref="O37:O38"/>
    <mergeCell ref="T39:T40"/>
    <mergeCell ref="U39:U40"/>
    <mergeCell ref="A37:C38"/>
    <mergeCell ref="D37:D38"/>
    <mergeCell ref="E37:E38"/>
    <mergeCell ref="F37:F38"/>
    <mergeCell ref="G37:I38"/>
    <mergeCell ref="M35:M36"/>
    <mergeCell ref="N35:N36"/>
    <mergeCell ref="O35:O36"/>
    <mergeCell ref="P35:P36"/>
    <mergeCell ref="X33:X34"/>
    <mergeCell ref="A35:C36"/>
    <mergeCell ref="D35:F36"/>
    <mergeCell ref="G35:G36"/>
    <mergeCell ref="H35:H36"/>
    <mergeCell ref="I35:I36"/>
    <mergeCell ref="J35:J36"/>
    <mergeCell ref="K35:K36"/>
    <mergeCell ref="L35:L36"/>
    <mergeCell ref="T35:T36"/>
    <mergeCell ref="U35:U36"/>
    <mergeCell ref="V35:V36"/>
    <mergeCell ref="W35:W36"/>
    <mergeCell ref="X35:X36"/>
    <mergeCell ref="Q35:R36"/>
    <mergeCell ref="S35:S36"/>
    <mergeCell ref="A33:C34"/>
    <mergeCell ref="D33:F34"/>
    <mergeCell ref="G33:I34"/>
    <mergeCell ref="J33:L34"/>
    <mergeCell ref="M33:M34"/>
    <mergeCell ref="N33:N34"/>
    <mergeCell ref="O33:O34"/>
    <mergeCell ref="P33:P34"/>
    <mergeCell ref="P30:P31"/>
    <mergeCell ref="H30:H31"/>
    <mergeCell ref="I30:I31"/>
    <mergeCell ref="J30:L31"/>
    <mergeCell ref="M30:M31"/>
    <mergeCell ref="N30:N31"/>
    <mergeCell ref="O30:O31"/>
    <mergeCell ref="T28:T29"/>
    <mergeCell ref="Q33:R34"/>
    <mergeCell ref="U28:U29"/>
    <mergeCell ref="V28:V29"/>
    <mergeCell ref="W28:W29"/>
    <mergeCell ref="X28:X29"/>
    <mergeCell ref="A30:C31"/>
    <mergeCell ref="D30:D31"/>
    <mergeCell ref="E30:E31"/>
    <mergeCell ref="F30:F31"/>
    <mergeCell ref="G30:G31"/>
    <mergeCell ref="M28:M29"/>
    <mergeCell ref="N28:N29"/>
    <mergeCell ref="O28:O29"/>
    <mergeCell ref="P28:P29"/>
    <mergeCell ref="Q28:R29"/>
    <mergeCell ref="S28:S29"/>
    <mergeCell ref="W30:W31"/>
    <mergeCell ref="X30:X31"/>
    <mergeCell ref="Q30:R31"/>
    <mergeCell ref="S30:S31"/>
    <mergeCell ref="T30:T31"/>
    <mergeCell ref="U30:U31"/>
    <mergeCell ref="V30:V31"/>
    <mergeCell ref="A28:C29"/>
    <mergeCell ref="D28:D29"/>
    <mergeCell ref="E28:E29"/>
    <mergeCell ref="F28:F29"/>
    <mergeCell ref="G28:I29"/>
    <mergeCell ref="J28:J29"/>
    <mergeCell ref="K28:K29"/>
    <mergeCell ref="L28:L29"/>
    <mergeCell ref="P26:P27"/>
    <mergeCell ref="J26:J27"/>
    <mergeCell ref="K26:K27"/>
    <mergeCell ref="L26:L27"/>
    <mergeCell ref="M26:M27"/>
    <mergeCell ref="N26:N27"/>
    <mergeCell ref="O26:O27"/>
    <mergeCell ref="P24:P25"/>
    <mergeCell ref="Q24:R25"/>
    <mergeCell ref="X24:X25"/>
    <mergeCell ref="A26:C27"/>
    <mergeCell ref="D26:F27"/>
    <mergeCell ref="G26:G27"/>
    <mergeCell ref="H26:H27"/>
    <mergeCell ref="I26:I27"/>
    <mergeCell ref="W26:W27"/>
    <mergeCell ref="X26:X27"/>
    <mergeCell ref="Q26:R27"/>
    <mergeCell ref="S26:S27"/>
    <mergeCell ref="T26:T27"/>
    <mergeCell ref="U26:U27"/>
    <mergeCell ref="V26:V27"/>
    <mergeCell ref="S21:S22"/>
    <mergeCell ref="T21:U22"/>
    <mergeCell ref="V21:V22"/>
    <mergeCell ref="W21:W22"/>
    <mergeCell ref="X21:X22"/>
    <mergeCell ref="A24:C25"/>
    <mergeCell ref="D24:F25"/>
    <mergeCell ref="G24:I25"/>
    <mergeCell ref="J24:L25"/>
    <mergeCell ref="M24:M25"/>
    <mergeCell ref="K21:K22"/>
    <mergeCell ref="L21:L22"/>
    <mergeCell ref="M21:O22"/>
    <mergeCell ref="P21:P22"/>
    <mergeCell ref="Q21:Q22"/>
    <mergeCell ref="R21:R22"/>
    <mergeCell ref="A21:C22"/>
    <mergeCell ref="D21:F22"/>
    <mergeCell ref="G21:G22"/>
    <mergeCell ref="H21:H22"/>
    <mergeCell ref="I21:I22"/>
    <mergeCell ref="J21:J22"/>
    <mergeCell ref="N24:N25"/>
    <mergeCell ref="O24:O25"/>
    <mergeCell ref="V19:V20"/>
    <mergeCell ref="W19:W20"/>
    <mergeCell ref="X19:X20"/>
    <mergeCell ref="J19:L20"/>
    <mergeCell ref="M19:M20"/>
    <mergeCell ref="N19:N20"/>
    <mergeCell ref="O19:O20"/>
    <mergeCell ref="P19:P20"/>
    <mergeCell ref="Q19:Q20"/>
    <mergeCell ref="T17:U18"/>
    <mergeCell ref="V17:V18"/>
    <mergeCell ref="W17:W18"/>
    <mergeCell ref="X17:X18"/>
    <mergeCell ref="A19:C20"/>
    <mergeCell ref="D19:D20"/>
    <mergeCell ref="E19:E20"/>
    <mergeCell ref="F19:F20"/>
    <mergeCell ref="G19:I20"/>
    <mergeCell ref="M17:M18"/>
    <mergeCell ref="N17:N18"/>
    <mergeCell ref="O17:O18"/>
    <mergeCell ref="P17:P18"/>
    <mergeCell ref="Q17:Q18"/>
    <mergeCell ref="R17:R18"/>
    <mergeCell ref="A17:C18"/>
    <mergeCell ref="D17:D18"/>
    <mergeCell ref="E17:E18"/>
    <mergeCell ref="F17:F18"/>
    <mergeCell ref="G17:I18"/>
    <mergeCell ref="J17:L18"/>
    <mergeCell ref="R19:R20"/>
    <mergeCell ref="S19:S20"/>
    <mergeCell ref="T19:U20"/>
    <mergeCell ref="X13:X14"/>
    <mergeCell ref="A15:C16"/>
    <mergeCell ref="D15:F16"/>
    <mergeCell ref="G15:G16"/>
    <mergeCell ref="H15:H16"/>
    <mergeCell ref="I15:I16"/>
    <mergeCell ref="A13:C14"/>
    <mergeCell ref="D13:F14"/>
    <mergeCell ref="G13:I14"/>
    <mergeCell ref="J13:L14"/>
    <mergeCell ref="M13:O14"/>
    <mergeCell ref="P13:P14"/>
    <mergeCell ref="R15:R16"/>
    <mergeCell ref="S15:S16"/>
    <mergeCell ref="T15:U16"/>
    <mergeCell ref="V15:V16"/>
    <mergeCell ref="W15:W16"/>
    <mergeCell ref="X15:X16"/>
    <mergeCell ref="J15:J16"/>
    <mergeCell ref="K15:K16"/>
    <mergeCell ref="L15:L16"/>
    <mergeCell ref="M15:O16"/>
    <mergeCell ref="P15:P16"/>
    <mergeCell ref="Q15:Q16"/>
    <mergeCell ref="G82:G83"/>
    <mergeCell ref="A83:A84"/>
    <mergeCell ref="B83:E84"/>
    <mergeCell ref="F84:F86"/>
    <mergeCell ref="A86:A87"/>
    <mergeCell ref="B86:E87"/>
    <mergeCell ref="J75:M76"/>
    <mergeCell ref="A77:A78"/>
    <mergeCell ref="B77:E78"/>
    <mergeCell ref="F78:F80"/>
    <mergeCell ref="A80:A81"/>
    <mergeCell ref="B80:E81"/>
    <mergeCell ref="A71:A72"/>
    <mergeCell ref="B71:E72"/>
    <mergeCell ref="F72:F74"/>
    <mergeCell ref="A74:A75"/>
    <mergeCell ref="B74:E75"/>
    <mergeCell ref="H75:H76"/>
    <mergeCell ref="F66:F68"/>
    <mergeCell ref="Q66:Q67"/>
    <mergeCell ref="R66:T67"/>
    <mergeCell ref="A68:A69"/>
    <mergeCell ref="B68:E69"/>
    <mergeCell ref="J68:J69"/>
    <mergeCell ref="K68:N69"/>
    <mergeCell ref="G69:G70"/>
    <mergeCell ref="A57:C58"/>
    <mergeCell ref="D57:F58"/>
    <mergeCell ref="G57:I58"/>
    <mergeCell ref="J57:L58"/>
    <mergeCell ref="M57:O58"/>
    <mergeCell ref="J64:J65"/>
    <mergeCell ref="K64:N65"/>
    <mergeCell ref="A65:A66"/>
    <mergeCell ref="B65:E66"/>
    <mergeCell ref="O65:O68"/>
    <mergeCell ref="A60:C61"/>
    <mergeCell ref="D60:J61"/>
    <mergeCell ref="A62:Q63"/>
    <mergeCell ref="V1:V2"/>
    <mergeCell ref="E2:G2"/>
    <mergeCell ref="H2:K2"/>
    <mergeCell ref="E4:O5"/>
    <mergeCell ref="E6:R7"/>
    <mergeCell ref="A9:L9"/>
    <mergeCell ref="M53:O54"/>
    <mergeCell ref="A55:C56"/>
    <mergeCell ref="D55:F56"/>
    <mergeCell ref="G55:I56"/>
    <mergeCell ref="J55:L56"/>
    <mergeCell ref="M55:O56"/>
    <mergeCell ref="A10:C12"/>
    <mergeCell ref="D10:S12"/>
    <mergeCell ref="A51:L52"/>
    <mergeCell ref="A53:C54"/>
    <mergeCell ref="D53:F54"/>
    <mergeCell ref="G53:I54"/>
    <mergeCell ref="J53:L54"/>
    <mergeCell ref="Q13:Q14"/>
    <mergeCell ref="R13:R14"/>
    <mergeCell ref="S13:S14"/>
    <mergeCell ref="T13:U14"/>
    <mergeCell ref="S17:S18"/>
  </mergeCells>
  <phoneticPr fontId="3"/>
  <pageMargins left="0.59055118110236227" right="0.39370078740157483" top="0.59055118110236227" bottom="0.39370078740157483" header="0.31496062992125984" footer="0.31496062992125984"/>
  <pageSetup paperSize="9"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emplateBSheet"/>
  <dimension ref="A1:BS59"/>
  <sheetViews>
    <sheetView topLeftCell="A12" zoomScaleNormal="100" zoomScaleSheetLayoutView="115" workbookViewId="0">
      <selection activeCell="P48" sqref="P48"/>
    </sheetView>
  </sheetViews>
  <sheetFormatPr defaultColWidth="13" defaultRowHeight="9.6"/>
  <cols>
    <col min="1" max="71" width="3.6640625" style="3" customWidth="1"/>
    <col min="72" max="16384" width="13" style="3"/>
  </cols>
  <sheetData>
    <row r="1" spans="1:71" ht="9" customHeight="1">
      <c r="A1" s="1"/>
      <c r="B1" s="2"/>
      <c r="C1" s="2"/>
      <c r="D1" s="2"/>
      <c r="L1" s="4"/>
      <c r="M1" s="4"/>
      <c r="N1" s="4"/>
      <c r="O1" s="4"/>
      <c r="P1" s="4"/>
      <c r="Q1" s="4"/>
      <c r="R1" s="4"/>
      <c r="S1" s="4"/>
      <c r="T1" s="4"/>
      <c r="U1" s="4"/>
      <c r="V1" s="255"/>
      <c r="W1" s="255"/>
      <c r="X1" s="4"/>
      <c r="Y1" s="4"/>
      <c r="Z1" s="4"/>
      <c r="AA1" s="4"/>
      <c r="AB1" s="4"/>
      <c r="AC1" s="4"/>
      <c r="AD1" s="4"/>
      <c r="AE1" s="4"/>
      <c r="AF1" s="4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6"/>
      <c r="BR1" s="7"/>
      <c r="BS1" s="6"/>
    </row>
    <row r="2" spans="1:71" ht="9" customHeight="1">
      <c r="A2" s="1"/>
      <c r="B2" s="2"/>
      <c r="C2" s="2"/>
      <c r="D2" s="2"/>
      <c r="E2" s="256"/>
      <c r="F2" s="256"/>
      <c r="G2" s="256"/>
      <c r="H2" s="257"/>
      <c r="I2" s="256"/>
      <c r="J2" s="256"/>
      <c r="K2" s="256"/>
      <c r="L2" s="6"/>
      <c r="M2" s="6"/>
      <c r="N2" s="6"/>
      <c r="O2" s="4"/>
      <c r="P2" s="4"/>
      <c r="Q2" s="4"/>
      <c r="R2" s="4"/>
      <c r="S2" s="4"/>
      <c r="T2" s="4"/>
      <c r="U2" s="4"/>
      <c r="V2" s="255"/>
      <c r="W2" s="255"/>
      <c r="X2" s="4"/>
      <c r="Y2" s="4"/>
      <c r="Z2" s="4"/>
      <c r="AA2" s="4"/>
      <c r="AB2" s="4"/>
      <c r="AC2" s="4"/>
      <c r="AD2" s="4"/>
      <c r="AE2" s="4"/>
      <c r="AF2" s="4"/>
      <c r="AK2" s="6"/>
      <c r="AL2" s="5"/>
      <c r="AM2" s="5"/>
      <c r="AN2" s="6"/>
      <c r="AO2" s="5"/>
      <c r="AP2" s="5"/>
      <c r="AQ2" s="5"/>
      <c r="AR2" s="5"/>
      <c r="AS2" s="5"/>
      <c r="AT2" s="5"/>
      <c r="AU2" s="5"/>
      <c r="AV2" s="6"/>
      <c r="AW2" s="8"/>
      <c r="AX2" s="6"/>
      <c r="AY2" s="6"/>
      <c r="AZ2" s="6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</row>
    <row r="3" spans="1:71" ht="9" customHeight="1">
      <c r="A3" s="1"/>
      <c r="B3" s="2"/>
      <c r="C3" s="2"/>
      <c r="D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4"/>
      <c r="Y3" s="4"/>
      <c r="Z3" s="4"/>
      <c r="AA3" s="4"/>
      <c r="AB3" s="4"/>
      <c r="AC3" s="4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5"/>
      <c r="BP3" s="6"/>
    </row>
    <row r="4" spans="1:71" ht="9" customHeight="1">
      <c r="A4" s="1"/>
      <c r="B4" s="2"/>
      <c r="C4" s="2"/>
      <c r="D4" s="2"/>
      <c r="E4" s="91" t="s">
        <v>5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"/>
      <c r="Q4" s="9"/>
      <c r="R4" s="9"/>
      <c r="S4" s="6"/>
      <c r="T4" s="6"/>
      <c r="U4" s="6"/>
      <c r="V4" s="6"/>
      <c r="W4" s="6"/>
      <c r="X4" s="4"/>
      <c r="Y4" s="4"/>
      <c r="Z4" s="4"/>
      <c r="AA4" s="4"/>
      <c r="AB4" s="4"/>
      <c r="AC4" s="4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5"/>
      <c r="BP4" s="6"/>
    </row>
    <row r="5" spans="1:71" ht="9" customHeight="1">
      <c r="A5" s="1"/>
      <c r="B5" s="10"/>
      <c r="C5" s="10"/>
      <c r="D5" s="1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1"/>
      <c r="Q5" s="11"/>
      <c r="R5" s="11"/>
      <c r="W5" s="4"/>
      <c r="X5" s="4"/>
      <c r="Y5" s="4"/>
      <c r="Z5" s="4"/>
      <c r="AA5" s="4"/>
      <c r="AB5" s="4"/>
      <c r="AC5" s="4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5"/>
      <c r="BP5" s="6"/>
    </row>
    <row r="6" spans="1:71" ht="9" customHeight="1">
      <c r="A6" s="1"/>
      <c r="B6" s="10"/>
      <c r="C6" s="10"/>
      <c r="D6" s="10"/>
      <c r="E6" s="92" t="s">
        <v>1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4"/>
      <c r="T6" s="4"/>
      <c r="U6" s="4"/>
      <c r="V6" s="4"/>
      <c r="W6" s="4"/>
      <c r="X6" s="4"/>
      <c r="Y6" s="4"/>
      <c r="Z6" s="4"/>
      <c r="AA6" s="4"/>
      <c r="AB6" s="4"/>
      <c r="AC6" s="12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5"/>
      <c r="BP6" s="6"/>
    </row>
    <row r="7" spans="1:71" ht="9" customHeight="1">
      <c r="A7" s="1"/>
      <c r="B7" s="10"/>
      <c r="C7" s="10"/>
      <c r="D7" s="10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4"/>
      <c r="T7" s="4"/>
      <c r="U7" s="4"/>
      <c r="V7" s="4"/>
      <c r="W7" s="4"/>
      <c r="X7" s="12"/>
      <c r="Y7" s="12"/>
      <c r="Z7" s="12"/>
      <c r="AA7" s="12"/>
      <c r="AB7" s="12"/>
      <c r="AC7" s="12"/>
      <c r="AD7" s="12"/>
      <c r="AE7" s="12"/>
      <c r="AF7" s="12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5"/>
      <c r="BS7" s="6"/>
    </row>
    <row r="8" spans="1:71" ht="9" customHeight="1">
      <c r="A8" s="13"/>
      <c r="B8" s="13"/>
      <c r="C8" s="14"/>
      <c r="D8" s="15"/>
      <c r="E8" s="16"/>
      <c r="F8" s="16"/>
      <c r="G8" s="17"/>
      <c r="H8" s="17"/>
      <c r="I8" s="16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</row>
    <row r="9" spans="1:71" ht="9" customHeight="1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18"/>
      <c r="N9" s="18"/>
      <c r="O9" s="18"/>
      <c r="P9" s="18"/>
      <c r="Q9" s="18"/>
      <c r="R9" s="18"/>
      <c r="S9" s="19"/>
      <c r="T9" s="19"/>
      <c r="U9" s="19"/>
      <c r="V9" s="16"/>
    </row>
    <row r="10" spans="1:71" ht="9" customHeight="1">
      <c r="A10" s="20"/>
      <c r="B10" s="251" t="s">
        <v>114</v>
      </c>
      <c r="C10" s="114"/>
      <c r="D10" s="114"/>
      <c r="E10" s="252" t="s">
        <v>2</v>
      </c>
      <c r="F10" s="253"/>
      <c r="G10" s="253"/>
      <c r="H10" s="253"/>
      <c r="I10" s="253"/>
      <c r="J10" s="253"/>
      <c r="K10" s="253"/>
      <c r="L10" s="253"/>
      <c r="M10" s="17"/>
      <c r="N10" s="251"/>
      <c r="O10" s="114"/>
      <c r="P10" s="114"/>
      <c r="Q10" s="252"/>
      <c r="R10" s="253"/>
      <c r="S10" s="253"/>
      <c r="T10" s="253"/>
      <c r="U10" s="253"/>
      <c r="V10" s="253"/>
      <c r="W10" s="253"/>
      <c r="X10" s="253"/>
      <c r="Y10" s="20"/>
      <c r="Z10" s="20"/>
    </row>
    <row r="11" spans="1:71" ht="9" customHeight="1">
      <c r="A11" s="20"/>
      <c r="B11" s="114"/>
      <c r="C11" s="114"/>
      <c r="D11" s="114"/>
      <c r="E11" s="253"/>
      <c r="F11" s="253"/>
      <c r="G11" s="253"/>
      <c r="H11" s="253"/>
      <c r="I11" s="253"/>
      <c r="J11" s="253"/>
      <c r="K11" s="253"/>
      <c r="L11" s="253"/>
      <c r="M11" s="17"/>
      <c r="N11" s="114"/>
      <c r="O11" s="114"/>
      <c r="P11" s="114"/>
      <c r="Q11" s="253"/>
      <c r="R11" s="253"/>
      <c r="S11" s="253"/>
      <c r="T11" s="253"/>
      <c r="U11" s="253"/>
      <c r="V11" s="253"/>
      <c r="W11" s="253"/>
      <c r="X11" s="253"/>
      <c r="Y11" s="20"/>
      <c r="Z11" s="20"/>
    </row>
    <row r="12" spans="1:71" ht="9" customHeight="1">
      <c r="A12" s="20"/>
      <c r="B12" s="114"/>
      <c r="C12" s="114"/>
      <c r="D12" s="114"/>
      <c r="E12" s="253"/>
      <c r="F12" s="253"/>
      <c r="G12" s="253"/>
      <c r="H12" s="253"/>
      <c r="I12" s="253"/>
      <c r="J12" s="253"/>
      <c r="K12" s="253"/>
      <c r="L12" s="253"/>
      <c r="M12" s="17"/>
      <c r="N12" s="114"/>
      <c r="O12" s="114"/>
      <c r="P12" s="114"/>
      <c r="Q12" s="253"/>
      <c r="R12" s="253"/>
      <c r="S12" s="253"/>
      <c r="T12" s="253"/>
      <c r="U12" s="253"/>
      <c r="V12" s="253"/>
      <c r="W12" s="253"/>
      <c r="X12" s="253"/>
      <c r="Y12" s="20"/>
      <c r="Z12" s="20"/>
    </row>
    <row r="13" spans="1:71" ht="9" customHeight="1">
      <c r="B13" s="254" t="str">
        <f>B10</f>
        <v>U9：</v>
      </c>
      <c r="C13" s="114"/>
      <c r="D13" s="254" t="s">
        <v>3</v>
      </c>
      <c r="E13" s="114"/>
      <c r="F13" s="114"/>
      <c r="G13" s="114"/>
      <c r="H13" s="114"/>
      <c r="I13" s="114"/>
      <c r="J13" s="114"/>
      <c r="K13" s="114"/>
      <c r="L13" s="114"/>
      <c r="M13" s="21"/>
      <c r="N13" s="254" t="str">
        <f>B10</f>
        <v>U9：</v>
      </c>
      <c r="O13" s="114"/>
      <c r="P13" s="254" t="s">
        <v>4</v>
      </c>
      <c r="Q13" s="114"/>
      <c r="R13" s="114"/>
      <c r="S13" s="114"/>
      <c r="T13" s="114"/>
      <c r="U13" s="114"/>
      <c r="V13" s="114"/>
      <c r="W13" s="114"/>
      <c r="X13" s="114"/>
      <c r="Y13" s="21"/>
      <c r="Z13" s="21"/>
    </row>
    <row r="14" spans="1:71" ht="9" customHeight="1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21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21"/>
      <c r="Z14" s="21"/>
      <c r="BB14" s="22"/>
      <c r="BC14" s="22"/>
      <c r="BD14" s="22"/>
    </row>
    <row r="15" spans="1:71" ht="9" customHeight="1">
      <c r="B15" s="254" t="s">
        <v>111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0"/>
      <c r="N15" s="254" t="s">
        <v>111</v>
      </c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0"/>
      <c r="Z15" s="20"/>
      <c r="BB15" s="23"/>
      <c r="BC15" s="22"/>
      <c r="BD15" s="22"/>
    </row>
    <row r="16" spans="1:71" ht="9" customHeight="1"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4"/>
      <c r="Z16" s="24"/>
      <c r="BB16" s="23"/>
      <c r="BC16" s="22"/>
      <c r="BD16" s="22"/>
    </row>
    <row r="17" spans="1:56" ht="9" customHeight="1">
      <c r="A17" s="22"/>
      <c r="B17" s="270" t="s">
        <v>109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4"/>
      <c r="N17" s="270" t="s">
        <v>110</v>
      </c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4"/>
      <c r="Z17" s="24"/>
      <c r="BB17" s="23"/>
      <c r="BC17" s="22"/>
      <c r="BD17" s="22"/>
    </row>
    <row r="18" spans="1:56" ht="9" customHeight="1">
      <c r="A18" s="22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4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4"/>
      <c r="Z18" s="24"/>
      <c r="BB18" s="23"/>
      <c r="BC18" s="22"/>
      <c r="BD18" s="22"/>
    </row>
    <row r="19" spans="1:56" ht="9" customHeight="1">
      <c r="B19" s="272" t="s">
        <v>112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4"/>
      <c r="N19" s="272" t="s">
        <v>113</v>
      </c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4"/>
      <c r="Z19" s="24"/>
      <c r="BB19" s="23"/>
      <c r="BC19" s="22"/>
      <c r="BD19" s="22"/>
    </row>
    <row r="20" spans="1:56" ht="9" customHeight="1"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4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4"/>
      <c r="Z20" s="24"/>
      <c r="BB20" s="23"/>
      <c r="BC20" s="22"/>
      <c r="BD20" s="22"/>
    </row>
    <row r="21" spans="1:56" ht="9" customHeight="1"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4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4"/>
      <c r="Z21" s="24"/>
      <c r="BB21" s="23"/>
      <c r="BC21" s="22"/>
      <c r="BD21" s="22"/>
    </row>
    <row r="22" spans="1:56" ht="9" customHeight="1">
      <c r="B22" s="259" t="s">
        <v>6</v>
      </c>
      <c r="C22" s="261" t="s">
        <v>7</v>
      </c>
      <c r="D22" s="262"/>
      <c r="E22" s="265" t="s">
        <v>8</v>
      </c>
      <c r="F22" s="261" t="s">
        <v>9</v>
      </c>
      <c r="G22" s="267"/>
      <c r="H22" s="267"/>
      <c r="I22" s="267"/>
      <c r="J22" s="262"/>
      <c r="K22" s="259" t="s">
        <v>10</v>
      </c>
      <c r="L22" s="259" t="s">
        <v>11</v>
      </c>
      <c r="N22" s="274" t="s">
        <v>22</v>
      </c>
      <c r="O22" s="274" t="s">
        <v>23</v>
      </c>
      <c r="P22" s="274"/>
      <c r="Q22" s="275" t="s">
        <v>24</v>
      </c>
      <c r="R22" s="274" t="s">
        <v>25</v>
      </c>
      <c r="S22" s="274"/>
      <c r="T22" s="274"/>
      <c r="U22" s="274"/>
      <c r="V22" s="274"/>
      <c r="W22" s="274" t="s">
        <v>26</v>
      </c>
      <c r="X22" s="274" t="s">
        <v>27</v>
      </c>
    </row>
    <row r="23" spans="1:56" ht="9" customHeight="1">
      <c r="B23" s="260"/>
      <c r="C23" s="263"/>
      <c r="D23" s="264"/>
      <c r="E23" s="266"/>
      <c r="F23" s="263"/>
      <c r="G23" s="268"/>
      <c r="H23" s="268"/>
      <c r="I23" s="268"/>
      <c r="J23" s="264"/>
      <c r="K23" s="260"/>
      <c r="L23" s="260"/>
      <c r="N23" s="274"/>
      <c r="O23" s="274"/>
      <c r="P23" s="274"/>
      <c r="Q23" s="275"/>
      <c r="R23" s="274"/>
      <c r="S23" s="274"/>
      <c r="T23" s="274"/>
      <c r="U23" s="274"/>
      <c r="V23" s="274"/>
      <c r="W23" s="274"/>
      <c r="X23" s="274"/>
    </row>
    <row r="24" spans="1:56" ht="9" customHeight="1">
      <c r="B24" s="261"/>
      <c r="C24" s="288">
        <v>0.3125</v>
      </c>
      <c r="D24" s="262"/>
      <c r="E24" s="261"/>
      <c r="F24" s="261" t="s">
        <v>12</v>
      </c>
      <c r="G24" s="267"/>
      <c r="H24" s="267"/>
      <c r="I24" s="267"/>
      <c r="J24" s="262"/>
      <c r="K24" s="267" t="s">
        <v>13</v>
      </c>
      <c r="L24" s="262"/>
      <c r="N24" s="276"/>
      <c r="O24" s="277">
        <v>0.3125</v>
      </c>
      <c r="P24" s="277"/>
      <c r="Q24" s="276"/>
      <c r="R24" s="278" t="s">
        <v>28</v>
      </c>
      <c r="S24" s="278"/>
      <c r="T24" s="278"/>
      <c r="U24" s="278"/>
      <c r="V24" s="278"/>
      <c r="W24" s="279" t="s">
        <v>29</v>
      </c>
      <c r="X24" s="279"/>
    </row>
    <row r="25" spans="1:56" ht="9" customHeight="1">
      <c r="B25" s="269"/>
      <c r="C25" s="269"/>
      <c r="D25" s="285"/>
      <c r="E25" s="269"/>
      <c r="F25" s="269"/>
      <c r="G25" s="289"/>
      <c r="H25" s="289"/>
      <c r="I25" s="289"/>
      <c r="J25" s="285"/>
      <c r="K25" s="268"/>
      <c r="L25" s="264"/>
      <c r="N25" s="276"/>
      <c r="O25" s="276"/>
      <c r="P25" s="277"/>
      <c r="Q25" s="276"/>
      <c r="R25" s="276"/>
      <c r="S25" s="278"/>
      <c r="T25" s="278"/>
      <c r="U25" s="278"/>
      <c r="V25" s="278"/>
      <c r="W25" s="279"/>
      <c r="X25" s="279"/>
    </row>
    <row r="26" spans="1:56" ht="9" customHeight="1">
      <c r="B26" s="261">
        <v>1</v>
      </c>
      <c r="C26" s="288">
        <v>0.375</v>
      </c>
      <c r="D26" s="262"/>
      <c r="E26" s="259" t="s">
        <v>38</v>
      </c>
      <c r="F26" s="280" t="s">
        <v>39</v>
      </c>
      <c r="G26" s="286"/>
      <c r="H26" s="267" t="s">
        <v>15</v>
      </c>
      <c r="I26" s="286" t="s">
        <v>106</v>
      </c>
      <c r="J26" s="281"/>
      <c r="K26" s="280" t="s">
        <v>16</v>
      </c>
      <c r="L26" s="281"/>
      <c r="N26" s="296">
        <v>1</v>
      </c>
      <c r="O26" s="297">
        <v>0.375</v>
      </c>
      <c r="P26" s="297"/>
      <c r="Q26" s="296"/>
      <c r="R26" s="298" t="str">
        <f>U9_対戦表!D55</f>
        <v>東京Big-B</v>
      </c>
      <c r="S26" s="298"/>
      <c r="T26" s="299" t="s">
        <v>30</v>
      </c>
      <c r="U26" s="300" t="str">
        <f>U9_対戦表!B68</f>
        <v>F.C.KOMA6</v>
      </c>
      <c r="V26" s="300"/>
      <c r="W26" s="280" t="s">
        <v>16</v>
      </c>
      <c r="X26" s="281"/>
    </row>
    <row r="27" spans="1:56" ht="9" customHeight="1">
      <c r="B27" s="263"/>
      <c r="C27" s="263"/>
      <c r="D27" s="264"/>
      <c r="E27" s="260"/>
      <c r="F27" s="282"/>
      <c r="G27" s="287"/>
      <c r="H27" s="268"/>
      <c r="I27" s="287"/>
      <c r="J27" s="283"/>
      <c r="K27" s="282"/>
      <c r="L27" s="283"/>
      <c r="N27" s="296"/>
      <c r="O27" s="296"/>
      <c r="P27" s="297"/>
      <c r="Q27" s="296"/>
      <c r="R27" s="298"/>
      <c r="S27" s="298"/>
      <c r="T27" s="299"/>
      <c r="U27" s="300"/>
      <c r="V27" s="300"/>
      <c r="W27" s="282"/>
      <c r="X27" s="283"/>
      <c r="AF27" s="26"/>
      <c r="AG27" s="26"/>
      <c r="AH27" s="26"/>
    </row>
    <row r="28" spans="1:56" ht="9" customHeight="1">
      <c r="B28" s="269">
        <v>2</v>
      </c>
      <c r="C28" s="284">
        <v>0.40277777777777773</v>
      </c>
      <c r="D28" s="285"/>
      <c r="E28" s="261" t="s">
        <v>38</v>
      </c>
      <c r="F28" s="280" t="s">
        <v>40</v>
      </c>
      <c r="G28" s="286"/>
      <c r="H28" s="267" t="s">
        <v>15</v>
      </c>
      <c r="I28" s="286" t="s">
        <v>41</v>
      </c>
      <c r="J28" s="281"/>
      <c r="K28" s="267" t="s">
        <v>17</v>
      </c>
      <c r="L28" s="262"/>
      <c r="N28" s="301">
        <v>2</v>
      </c>
      <c r="O28" s="302">
        <v>0.40277777777777773</v>
      </c>
      <c r="P28" s="302"/>
      <c r="Q28" s="296"/>
      <c r="R28" s="298" t="str">
        <f>U9_対戦表!B71</f>
        <v>スクデットC</v>
      </c>
      <c r="S28" s="298"/>
      <c r="T28" s="299" t="s">
        <v>30</v>
      </c>
      <c r="U28" s="300" t="str">
        <f>U9_対戦表!B74</f>
        <v>3FC</v>
      </c>
      <c r="V28" s="300"/>
      <c r="W28" s="279" t="s">
        <v>21</v>
      </c>
      <c r="X28" s="279"/>
      <c r="AF28" s="26"/>
      <c r="AG28" s="26"/>
      <c r="AH28" s="26"/>
    </row>
    <row r="29" spans="1:56" ht="9" customHeight="1">
      <c r="B29" s="269"/>
      <c r="C29" s="269"/>
      <c r="D29" s="285"/>
      <c r="E29" s="263"/>
      <c r="F29" s="282"/>
      <c r="G29" s="287"/>
      <c r="H29" s="268"/>
      <c r="I29" s="287"/>
      <c r="J29" s="283"/>
      <c r="K29" s="268"/>
      <c r="L29" s="264"/>
      <c r="N29" s="301"/>
      <c r="O29" s="301"/>
      <c r="P29" s="302"/>
      <c r="Q29" s="296"/>
      <c r="R29" s="298"/>
      <c r="S29" s="298"/>
      <c r="T29" s="299"/>
      <c r="U29" s="300"/>
      <c r="V29" s="300"/>
      <c r="W29" s="279"/>
      <c r="X29" s="279"/>
    </row>
    <row r="30" spans="1:56" ht="9" customHeight="1">
      <c r="B30" s="261">
        <v>3</v>
      </c>
      <c r="C30" s="288">
        <v>0.43055555555555558</v>
      </c>
      <c r="D30" s="262"/>
      <c r="E30" s="259" t="s">
        <v>42</v>
      </c>
      <c r="F30" s="280" t="s">
        <v>43</v>
      </c>
      <c r="G30" s="286"/>
      <c r="H30" s="267" t="s">
        <v>15</v>
      </c>
      <c r="I30" s="286" t="s">
        <v>107</v>
      </c>
      <c r="J30" s="281"/>
      <c r="K30" s="261" t="s">
        <v>18</v>
      </c>
      <c r="L30" s="152"/>
      <c r="N30" s="296">
        <v>3</v>
      </c>
      <c r="O30" s="297">
        <v>0.43055555555555558</v>
      </c>
      <c r="P30" s="297"/>
      <c r="Q30" s="296"/>
      <c r="R30" s="298" t="str">
        <f>U9_対戦表!B77</f>
        <v>東京Big-A</v>
      </c>
      <c r="S30" s="298"/>
      <c r="T30" s="299" t="s">
        <v>30</v>
      </c>
      <c r="U30" s="300" t="str">
        <f>U9_対戦表!B80</f>
        <v>5FC</v>
      </c>
      <c r="V30" s="300"/>
      <c r="W30" s="279" t="s">
        <v>21</v>
      </c>
      <c r="X30" s="279"/>
    </row>
    <row r="31" spans="1:56" ht="9" customHeight="1">
      <c r="B31" s="263"/>
      <c r="C31" s="263"/>
      <c r="D31" s="264"/>
      <c r="E31" s="260"/>
      <c r="F31" s="282"/>
      <c r="G31" s="287"/>
      <c r="H31" s="268"/>
      <c r="I31" s="287"/>
      <c r="J31" s="283"/>
      <c r="K31" s="263"/>
      <c r="L31" s="150"/>
      <c r="N31" s="296"/>
      <c r="O31" s="296"/>
      <c r="P31" s="297"/>
      <c r="Q31" s="296"/>
      <c r="R31" s="298"/>
      <c r="S31" s="298"/>
      <c r="T31" s="299"/>
      <c r="U31" s="300"/>
      <c r="V31" s="300"/>
      <c r="W31" s="279"/>
      <c r="X31" s="279"/>
    </row>
    <row r="32" spans="1:56" ht="9" customHeight="1">
      <c r="B32" s="269">
        <v>4</v>
      </c>
      <c r="C32" s="288">
        <v>0.45833333333333331</v>
      </c>
      <c r="D32" s="262"/>
      <c r="E32" s="261" t="s">
        <v>38</v>
      </c>
      <c r="F32" s="280" t="s">
        <v>39</v>
      </c>
      <c r="G32" s="286"/>
      <c r="H32" s="267" t="s">
        <v>15</v>
      </c>
      <c r="I32" s="286" t="s">
        <v>40</v>
      </c>
      <c r="J32" s="281"/>
      <c r="K32" s="261" t="s">
        <v>18</v>
      </c>
      <c r="L32" s="152"/>
      <c r="N32" s="301">
        <v>4</v>
      </c>
      <c r="O32" s="297">
        <v>0.45833333333333331</v>
      </c>
      <c r="P32" s="297"/>
      <c r="Q32" s="296"/>
      <c r="R32" s="303" t="str">
        <f>U9_対戦表!B83</f>
        <v>スクデットU</v>
      </c>
      <c r="S32" s="303"/>
      <c r="T32" s="299" t="s">
        <v>30</v>
      </c>
      <c r="U32" s="304" t="str">
        <f>U9_対戦表!B86</f>
        <v>スクデットS</v>
      </c>
      <c r="V32" s="304"/>
      <c r="W32" s="279" t="s">
        <v>21</v>
      </c>
      <c r="X32" s="279"/>
    </row>
    <row r="33" spans="1:24" ht="9" customHeight="1">
      <c r="B33" s="269"/>
      <c r="C33" s="263"/>
      <c r="D33" s="264"/>
      <c r="E33" s="263"/>
      <c r="F33" s="282"/>
      <c r="G33" s="287"/>
      <c r="H33" s="268"/>
      <c r="I33" s="287"/>
      <c r="J33" s="283"/>
      <c r="K33" s="263"/>
      <c r="L33" s="150"/>
      <c r="N33" s="301"/>
      <c r="O33" s="297"/>
      <c r="P33" s="297"/>
      <c r="Q33" s="296"/>
      <c r="R33" s="303"/>
      <c r="S33" s="303"/>
      <c r="T33" s="299"/>
      <c r="U33" s="304"/>
      <c r="V33" s="304"/>
      <c r="W33" s="279"/>
      <c r="X33" s="279"/>
    </row>
    <row r="34" spans="1:24" ht="9" customHeight="1">
      <c r="B34" s="261">
        <v>5</v>
      </c>
      <c r="C34" s="291">
        <v>0.4861111111111111</v>
      </c>
      <c r="D34" s="292"/>
      <c r="E34" s="261" t="s">
        <v>38</v>
      </c>
      <c r="F34" s="280" t="s">
        <v>106</v>
      </c>
      <c r="G34" s="286"/>
      <c r="H34" s="267" t="s">
        <v>19</v>
      </c>
      <c r="I34" s="286" t="s">
        <v>41</v>
      </c>
      <c r="J34" s="281"/>
      <c r="K34" s="261" t="s">
        <v>20</v>
      </c>
      <c r="L34" s="152"/>
      <c r="N34" s="296">
        <v>5</v>
      </c>
      <c r="O34" s="297">
        <v>0.4861111111111111</v>
      </c>
      <c r="P34" s="297"/>
      <c r="Q34" s="296"/>
      <c r="R34" s="298" t="s">
        <v>31</v>
      </c>
      <c r="S34" s="298"/>
      <c r="T34" s="299" t="s">
        <v>30</v>
      </c>
      <c r="U34" s="300" t="s">
        <v>32</v>
      </c>
      <c r="V34" s="300"/>
      <c r="W34" s="279" t="s">
        <v>21</v>
      </c>
      <c r="X34" s="279"/>
    </row>
    <row r="35" spans="1:24" ht="9" customHeight="1">
      <c r="B35" s="263"/>
      <c r="C35" s="292"/>
      <c r="D35" s="292"/>
      <c r="E35" s="263"/>
      <c r="F35" s="282"/>
      <c r="G35" s="287"/>
      <c r="H35" s="268"/>
      <c r="I35" s="287"/>
      <c r="J35" s="283"/>
      <c r="K35" s="263"/>
      <c r="L35" s="150"/>
      <c r="N35" s="296"/>
      <c r="O35" s="297"/>
      <c r="P35" s="297"/>
      <c r="Q35" s="296"/>
      <c r="R35" s="298"/>
      <c r="S35" s="298"/>
      <c r="T35" s="299"/>
      <c r="U35" s="300"/>
      <c r="V35" s="300"/>
      <c r="W35" s="279"/>
      <c r="X35" s="279"/>
    </row>
    <row r="36" spans="1:24" ht="9" customHeight="1">
      <c r="B36" s="269">
        <v>6</v>
      </c>
      <c r="C36" s="288">
        <v>0.51388888888888895</v>
      </c>
      <c r="D36" s="262"/>
      <c r="E36" s="261" t="s">
        <v>42</v>
      </c>
      <c r="F36" s="280" t="s">
        <v>43</v>
      </c>
      <c r="G36" s="286"/>
      <c r="H36" s="267" t="s">
        <v>19</v>
      </c>
      <c r="I36" s="286" t="s">
        <v>44</v>
      </c>
      <c r="J36" s="281"/>
      <c r="K36" s="261" t="s">
        <v>20</v>
      </c>
      <c r="L36" s="152"/>
      <c r="N36" s="301">
        <v>6</v>
      </c>
      <c r="O36" s="297">
        <v>0.51388888888888895</v>
      </c>
      <c r="P36" s="297"/>
      <c r="Q36" s="296"/>
      <c r="R36" s="298" t="s">
        <v>33</v>
      </c>
      <c r="S36" s="298"/>
      <c r="T36" s="299" t="s">
        <v>30</v>
      </c>
      <c r="U36" s="300" t="s">
        <v>34</v>
      </c>
      <c r="V36" s="300"/>
      <c r="W36" s="279" t="s">
        <v>21</v>
      </c>
      <c r="X36" s="279"/>
    </row>
    <row r="37" spans="1:24" ht="9" customHeight="1">
      <c r="B37" s="269"/>
      <c r="C37" s="263"/>
      <c r="D37" s="264"/>
      <c r="E37" s="290"/>
      <c r="F37" s="282"/>
      <c r="G37" s="287"/>
      <c r="H37" s="268"/>
      <c r="I37" s="287"/>
      <c r="J37" s="283"/>
      <c r="K37" s="263"/>
      <c r="L37" s="150"/>
      <c r="N37" s="301"/>
      <c r="O37" s="297"/>
      <c r="P37" s="297"/>
      <c r="Q37" s="296"/>
      <c r="R37" s="298"/>
      <c r="S37" s="298"/>
      <c r="T37" s="299"/>
      <c r="U37" s="300"/>
      <c r="V37" s="300"/>
      <c r="W37" s="279"/>
      <c r="X37" s="279"/>
    </row>
    <row r="38" spans="1:24" ht="9" customHeight="1">
      <c r="B38" s="261">
        <v>7</v>
      </c>
      <c r="C38" s="291">
        <v>0.54166666666666663</v>
      </c>
      <c r="D38" s="292"/>
      <c r="E38" s="261" t="s">
        <v>45</v>
      </c>
      <c r="F38" s="280" t="s">
        <v>46</v>
      </c>
      <c r="G38" s="286"/>
      <c r="H38" s="267" t="s">
        <v>19</v>
      </c>
      <c r="I38" s="286" t="s">
        <v>108</v>
      </c>
      <c r="J38" s="281"/>
      <c r="K38" s="261" t="s">
        <v>20</v>
      </c>
      <c r="L38" s="152"/>
      <c r="N38" s="296">
        <v>7</v>
      </c>
      <c r="O38" s="297">
        <v>0.54166666666666663</v>
      </c>
      <c r="P38" s="297"/>
      <c r="Q38" s="296"/>
      <c r="R38" s="275" t="s">
        <v>35</v>
      </c>
      <c r="S38" s="275"/>
      <c r="T38" s="275"/>
      <c r="U38" s="275"/>
      <c r="V38" s="275"/>
      <c r="W38" s="279" t="s">
        <v>21</v>
      </c>
      <c r="X38" s="279"/>
    </row>
    <row r="39" spans="1:24" ht="9" customHeight="1">
      <c r="A39" s="84"/>
      <c r="B39" s="263"/>
      <c r="C39" s="292"/>
      <c r="D39" s="292"/>
      <c r="E39" s="263"/>
      <c r="F39" s="282"/>
      <c r="G39" s="287"/>
      <c r="H39" s="268"/>
      <c r="I39" s="287"/>
      <c r="J39" s="283"/>
      <c r="K39" s="263"/>
      <c r="L39" s="150"/>
      <c r="N39" s="296"/>
      <c r="O39" s="297"/>
      <c r="P39" s="297"/>
      <c r="Q39" s="296"/>
      <c r="R39" s="275"/>
      <c r="S39" s="275"/>
      <c r="T39" s="275"/>
      <c r="U39" s="275"/>
      <c r="V39" s="275"/>
      <c r="W39" s="279"/>
      <c r="X39" s="279"/>
    </row>
    <row r="40" spans="1:24" ht="9" customHeight="1">
      <c r="B40" s="269">
        <v>8</v>
      </c>
      <c r="C40" s="291">
        <v>0.56944444444444442</v>
      </c>
      <c r="D40" s="292"/>
      <c r="E40" s="259" t="s">
        <v>42</v>
      </c>
      <c r="F40" s="280" t="s">
        <v>107</v>
      </c>
      <c r="G40" s="286"/>
      <c r="H40" s="267" t="s">
        <v>19</v>
      </c>
      <c r="I40" s="286" t="s">
        <v>44</v>
      </c>
      <c r="J40" s="281"/>
      <c r="K40" s="261" t="s">
        <v>20</v>
      </c>
      <c r="L40" s="152"/>
      <c r="N40" s="274">
        <v>8</v>
      </c>
      <c r="O40" s="297">
        <v>0.56944444444444442</v>
      </c>
      <c r="P40" s="297"/>
      <c r="Q40" s="274"/>
      <c r="R40" s="275" t="s">
        <v>36</v>
      </c>
      <c r="S40" s="275"/>
      <c r="T40" s="275"/>
      <c r="U40" s="275"/>
      <c r="V40" s="275"/>
      <c r="W40" s="279" t="s">
        <v>21</v>
      </c>
      <c r="X40" s="279"/>
    </row>
    <row r="41" spans="1:24" ht="9" customHeight="1">
      <c r="B41" s="269"/>
      <c r="C41" s="292"/>
      <c r="D41" s="292"/>
      <c r="E41" s="260"/>
      <c r="F41" s="282"/>
      <c r="G41" s="287"/>
      <c r="H41" s="157"/>
      <c r="I41" s="287"/>
      <c r="J41" s="283"/>
      <c r="K41" s="263"/>
      <c r="L41" s="150"/>
      <c r="N41" s="274"/>
      <c r="O41" s="297"/>
      <c r="P41" s="297"/>
      <c r="Q41" s="274"/>
      <c r="R41" s="275"/>
      <c r="S41" s="275"/>
      <c r="T41" s="275"/>
      <c r="U41" s="275"/>
      <c r="V41" s="275"/>
      <c r="W41" s="279"/>
      <c r="X41" s="279"/>
    </row>
    <row r="42" spans="1:24" ht="9" customHeight="1">
      <c r="B42" s="261">
        <v>9</v>
      </c>
      <c r="C42" s="288">
        <v>0.59722222222222221</v>
      </c>
      <c r="D42" s="262"/>
      <c r="E42" s="261" t="s">
        <v>47</v>
      </c>
      <c r="F42" s="280" t="s">
        <v>48</v>
      </c>
      <c r="G42" s="286"/>
      <c r="H42" s="267" t="s">
        <v>19</v>
      </c>
      <c r="I42" s="286" t="s">
        <v>49</v>
      </c>
      <c r="J42" s="281"/>
      <c r="K42" s="261" t="s">
        <v>21</v>
      </c>
      <c r="L42" s="262"/>
      <c r="N42" s="274" t="s">
        <v>37</v>
      </c>
      <c r="O42" s="274"/>
      <c r="P42" s="274"/>
      <c r="Q42" s="274"/>
      <c r="R42" s="274"/>
      <c r="S42" s="274"/>
      <c r="T42" s="274"/>
      <c r="U42" s="274"/>
      <c r="V42" s="274"/>
      <c r="W42" s="274"/>
      <c r="X42" s="274"/>
    </row>
    <row r="43" spans="1:24" ht="9" customHeight="1">
      <c r="B43" s="263"/>
      <c r="C43" s="263"/>
      <c r="D43" s="264"/>
      <c r="E43" s="263"/>
      <c r="F43" s="282"/>
      <c r="G43" s="287"/>
      <c r="H43" s="268"/>
      <c r="I43" s="287"/>
      <c r="J43" s="283"/>
      <c r="K43" s="263"/>
      <c r="L43" s="26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</row>
    <row r="44" spans="1:24" ht="9" customHeight="1">
      <c r="B44" s="261">
        <v>10</v>
      </c>
      <c r="C44" s="288">
        <v>0.625</v>
      </c>
      <c r="D44" s="262"/>
      <c r="E44" s="261" t="s">
        <v>45</v>
      </c>
      <c r="F44" s="280" t="s">
        <v>46</v>
      </c>
      <c r="G44" s="286"/>
      <c r="H44" s="267" t="s">
        <v>19</v>
      </c>
      <c r="I44" s="286" t="s">
        <v>50</v>
      </c>
      <c r="J44" s="281"/>
      <c r="K44" s="261" t="s">
        <v>21</v>
      </c>
      <c r="L44" s="262"/>
      <c r="M44" s="24"/>
    </row>
    <row r="45" spans="1:24" ht="9" customHeight="1">
      <c r="B45" s="263"/>
      <c r="C45" s="263"/>
      <c r="D45" s="264"/>
      <c r="E45" s="263"/>
      <c r="F45" s="282"/>
      <c r="G45" s="287"/>
      <c r="H45" s="268"/>
      <c r="I45" s="287"/>
      <c r="J45" s="283"/>
      <c r="K45" s="263"/>
      <c r="L45" s="264"/>
      <c r="M45" s="24"/>
    </row>
    <row r="46" spans="1:24" ht="9" customHeight="1">
      <c r="B46" s="261">
        <v>11</v>
      </c>
      <c r="C46" s="288">
        <v>0.65277777777777779</v>
      </c>
      <c r="D46" s="262"/>
      <c r="E46" s="261" t="s">
        <v>47</v>
      </c>
      <c r="F46" s="280" t="s">
        <v>48</v>
      </c>
      <c r="G46" s="286"/>
      <c r="H46" s="267" t="s">
        <v>19</v>
      </c>
      <c r="I46" s="286" t="s">
        <v>51</v>
      </c>
      <c r="J46" s="281"/>
      <c r="K46" s="261" t="s">
        <v>21</v>
      </c>
      <c r="L46" s="262"/>
      <c r="M46" s="24"/>
    </row>
    <row r="47" spans="1:24" ht="9" customHeight="1">
      <c r="B47" s="263"/>
      <c r="C47" s="263"/>
      <c r="D47" s="264"/>
      <c r="E47" s="263"/>
      <c r="F47" s="282"/>
      <c r="G47" s="287"/>
      <c r="H47" s="268"/>
      <c r="I47" s="287"/>
      <c r="J47" s="283"/>
      <c r="K47" s="263"/>
      <c r="L47" s="264"/>
      <c r="M47" s="24"/>
    </row>
    <row r="48" spans="1:24" ht="9" customHeight="1">
      <c r="B48" s="261">
        <v>12</v>
      </c>
      <c r="C48" s="288">
        <v>0.68055555555555547</v>
      </c>
      <c r="D48" s="262"/>
      <c r="E48" s="261" t="s">
        <v>45</v>
      </c>
      <c r="F48" s="280" t="s">
        <v>108</v>
      </c>
      <c r="G48" s="286"/>
      <c r="H48" s="267" t="s">
        <v>19</v>
      </c>
      <c r="I48" s="286" t="s">
        <v>50</v>
      </c>
      <c r="J48" s="281"/>
      <c r="K48" s="261" t="s">
        <v>21</v>
      </c>
      <c r="L48" s="262"/>
      <c r="M48" s="24"/>
    </row>
    <row r="49" spans="2:13" ht="9" customHeight="1">
      <c r="B49" s="263"/>
      <c r="C49" s="263"/>
      <c r="D49" s="264"/>
      <c r="E49" s="263"/>
      <c r="F49" s="282"/>
      <c r="G49" s="287"/>
      <c r="H49" s="268"/>
      <c r="I49" s="287"/>
      <c r="J49" s="283"/>
      <c r="K49" s="263"/>
      <c r="L49" s="264"/>
      <c r="M49" s="24"/>
    </row>
    <row r="50" spans="2:13" ht="9" customHeight="1">
      <c r="B50" s="261">
        <v>13</v>
      </c>
      <c r="C50" s="288">
        <v>0.70833333333333337</v>
      </c>
      <c r="D50" s="262"/>
      <c r="E50" s="261" t="s">
        <v>47</v>
      </c>
      <c r="F50" s="280" t="s">
        <v>49</v>
      </c>
      <c r="G50" s="286"/>
      <c r="H50" s="267" t="s">
        <v>19</v>
      </c>
      <c r="I50" s="286" t="s">
        <v>51</v>
      </c>
      <c r="J50" s="281"/>
      <c r="K50" s="261" t="s">
        <v>21</v>
      </c>
      <c r="L50" s="262"/>
      <c r="M50" s="24"/>
    </row>
    <row r="51" spans="2:13" ht="9" customHeight="1">
      <c r="B51" s="263"/>
      <c r="C51" s="263"/>
      <c r="D51" s="264"/>
      <c r="E51" s="263"/>
      <c r="F51" s="282"/>
      <c r="G51" s="287"/>
      <c r="H51" s="268"/>
      <c r="I51" s="287"/>
      <c r="J51" s="283"/>
      <c r="K51" s="263"/>
      <c r="L51" s="264"/>
      <c r="M51" s="24"/>
    </row>
    <row r="52" spans="2:13" ht="9" customHeight="1">
      <c r="B52" s="261">
        <v>14</v>
      </c>
      <c r="C52" s="288"/>
      <c r="D52" s="262"/>
      <c r="E52" s="261"/>
      <c r="F52" s="280"/>
      <c r="G52" s="286"/>
      <c r="H52" s="267" t="s">
        <v>19</v>
      </c>
      <c r="I52" s="286"/>
      <c r="J52" s="281"/>
      <c r="K52" s="261" t="s">
        <v>21</v>
      </c>
      <c r="L52" s="262"/>
      <c r="M52" s="24"/>
    </row>
    <row r="53" spans="2:13" ht="9" customHeight="1">
      <c r="B53" s="263"/>
      <c r="C53" s="263"/>
      <c r="D53" s="264"/>
      <c r="E53" s="263"/>
      <c r="F53" s="282"/>
      <c r="G53" s="287"/>
      <c r="H53" s="268"/>
      <c r="I53" s="287"/>
      <c r="J53" s="283"/>
      <c r="K53" s="263"/>
      <c r="L53" s="264"/>
      <c r="M53" s="24"/>
    </row>
    <row r="54" spans="2:13" ht="9" customHeight="1">
      <c r="B54" s="261">
        <v>15</v>
      </c>
      <c r="C54" s="288"/>
      <c r="D54" s="262"/>
      <c r="E54" s="261"/>
      <c r="F54" s="280"/>
      <c r="G54" s="286"/>
      <c r="H54" s="267" t="s">
        <v>19</v>
      </c>
      <c r="I54" s="286"/>
      <c r="J54" s="281"/>
      <c r="K54" s="261" t="s">
        <v>21</v>
      </c>
      <c r="L54" s="262"/>
      <c r="M54" s="24"/>
    </row>
    <row r="55" spans="2:13" ht="9" customHeight="1">
      <c r="B55" s="263"/>
      <c r="C55" s="263"/>
      <c r="D55" s="264"/>
      <c r="E55" s="263"/>
      <c r="F55" s="282"/>
      <c r="G55" s="287"/>
      <c r="H55" s="268"/>
      <c r="I55" s="287"/>
      <c r="J55" s="283"/>
      <c r="K55" s="263"/>
      <c r="L55" s="264"/>
      <c r="M55" s="24"/>
    </row>
    <row r="56" spans="2:13" ht="9" customHeight="1">
      <c r="B56" s="259">
        <v>16</v>
      </c>
      <c r="C56" s="288"/>
      <c r="D56" s="293"/>
      <c r="E56" s="259"/>
      <c r="F56" s="280"/>
      <c r="G56" s="286"/>
      <c r="H56" s="267" t="s">
        <v>19</v>
      </c>
      <c r="I56" s="286"/>
      <c r="J56" s="281"/>
      <c r="K56" s="261" t="s">
        <v>20</v>
      </c>
      <c r="L56" s="262"/>
      <c r="M56" s="24"/>
    </row>
    <row r="57" spans="2:13" ht="9" customHeight="1">
      <c r="B57" s="260"/>
      <c r="C57" s="294"/>
      <c r="D57" s="295"/>
      <c r="E57" s="260"/>
      <c r="F57" s="282"/>
      <c r="G57" s="287"/>
      <c r="H57" s="268"/>
      <c r="I57" s="287"/>
      <c r="J57" s="283"/>
      <c r="K57" s="263"/>
      <c r="L57" s="264"/>
      <c r="M57" s="24"/>
    </row>
    <row r="58" spans="2:13" ht="9" customHeight="1"/>
    <row r="59" spans="2:13" ht="9" customHeight="1"/>
  </sheetData>
  <mergeCells count="207">
    <mergeCell ref="N42:X43"/>
    <mergeCell ref="N38:N39"/>
    <mergeCell ref="O38:P39"/>
    <mergeCell ref="Q38:Q39"/>
    <mergeCell ref="R38:V39"/>
    <mergeCell ref="W38:X39"/>
    <mergeCell ref="N40:N41"/>
    <mergeCell ref="O40:P41"/>
    <mergeCell ref="Q40:Q41"/>
    <mergeCell ref="R40:V41"/>
    <mergeCell ref="W40:X41"/>
    <mergeCell ref="W34:X35"/>
    <mergeCell ref="N36:N37"/>
    <mergeCell ref="O36:P37"/>
    <mergeCell ref="Q36:Q37"/>
    <mergeCell ref="R36:S37"/>
    <mergeCell ref="T36:T37"/>
    <mergeCell ref="U36:V37"/>
    <mergeCell ref="W36:X37"/>
    <mergeCell ref="N34:N35"/>
    <mergeCell ref="O34:P35"/>
    <mergeCell ref="Q34:Q35"/>
    <mergeCell ref="R34:S35"/>
    <mergeCell ref="T34:T35"/>
    <mergeCell ref="U34:V35"/>
    <mergeCell ref="W30:X31"/>
    <mergeCell ref="N32:N33"/>
    <mergeCell ref="O32:P33"/>
    <mergeCell ref="Q32:Q33"/>
    <mergeCell ref="R32:S33"/>
    <mergeCell ref="T32:T33"/>
    <mergeCell ref="U32:V33"/>
    <mergeCell ref="W32:X33"/>
    <mergeCell ref="N30:N31"/>
    <mergeCell ref="O30:P31"/>
    <mergeCell ref="Q30:Q31"/>
    <mergeCell ref="R30:S31"/>
    <mergeCell ref="T30:T31"/>
    <mergeCell ref="U30:V31"/>
    <mergeCell ref="N26:N27"/>
    <mergeCell ref="O26:P27"/>
    <mergeCell ref="Q26:Q27"/>
    <mergeCell ref="R26:S27"/>
    <mergeCell ref="T26:T27"/>
    <mergeCell ref="U26:V27"/>
    <mergeCell ref="W26:X27"/>
    <mergeCell ref="N28:N29"/>
    <mergeCell ref="O28:P29"/>
    <mergeCell ref="Q28:Q29"/>
    <mergeCell ref="R28:S29"/>
    <mergeCell ref="T28:T29"/>
    <mergeCell ref="U28:V29"/>
    <mergeCell ref="W28:X29"/>
    <mergeCell ref="K54:L55"/>
    <mergeCell ref="B56:B57"/>
    <mergeCell ref="C56:D57"/>
    <mergeCell ref="E56:E57"/>
    <mergeCell ref="F56:G57"/>
    <mergeCell ref="H56:H57"/>
    <mergeCell ref="I56:J57"/>
    <mergeCell ref="K56:L57"/>
    <mergeCell ref="B54:B55"/>
    <mergeCell ref="C54:D55"/>
    <mergeCell ref="E54:E55"/>
    <mergeCell ref="F54:G55"/>
    <mergeCell ref="H54:H55"/>
    <mergeCell ref="I54:J55"/>
    <mergeCell ref="F52:G53"/>
    <mergeCell ref="H52:H53"/>
    <mergeCell ref="I52:J53"/>
    <mergeCell ref="K52:L53"/>
    <mergeCell ref="B50:B51"/>
    <mergeCell ref="C50:D51"/>
    <mergeCell ref="E50:E51"/>
    <mergeCell ref="F50:G51"/>
    <mergeCell ref="H50:H51"/>
    <mergeCell ref="I50:J51"/>
    <mergeCell ref="K50:L51"/>
    <mergeCell ref="B52:B53"/>
    <mergeCell ref="C52:D53"/>
    <mergeCell ref="E52:E53"/>
    <mergeCell ref="K46:L47"/>
    <mergeCell ref="B48:B49"/>
    <mergeCell ref="C48:D49"/>
    <mergeCell ref="E48:E49"/>
    <mergeCell ref="F48:G49"/>
    <mergeCell ref="H48:H49"/>
    <mergeCell ref="I48:J49"/>
    <mergeCell ref="K48:L49"/>
    <mergeCell ref="B46:B47"/>
    <mergeCell ref="C46:D47"/>
    <mergeCell ref="E46:E47"/>
    <mergeCell ref="F46:G47"/>
    <mergeCell ref="H46:H47"/>
    <mergeCell ref="I46:J47"/>
    <mergeCell ref="K42:L43"/>
    <mergeCell ref="B44:B45"/>
    <mergeCell ref="C44:D45"/>
    <mergeCell ref="E44:E45"/>
    <mergeCell ref="F44:G45"/>
    <mergeCell ref="H44:H45"/>
    <mergeCell ref="I44:J45"/>
    <mergeCell ref="K44:L45"/>
    <mergeCell ref="B42:B43"/>
    <mergeCell ref="C42:D43"/>
    <mergeCell ref="E42:E43"/>
    <mergeCell ref="F42:G43"/>
    <mergeCell ref="H42:H43"/>
    <mergeCell ref="I42:J43"/>
    <mergeCell ref="K38:L39"/>
    <mergeCell ref="B40:B41"/>
    <mergeCell ref="C40:D41"/>
    <mergeCell ref="E40:E41"/>
    <mergeCell ref="F40:G41"/>
    <mergeCell ref="H40:H41"/>
    <mergeCell ref="I40:J41"/>
    <mergeCell ref="K40:L41"/>
    <mergeCell ref="B38:B39"/>
    <mergeCell ref="C38:D39"/>
    <mergeCell ref="E38:E39"/>
    <mergeCell ref="F38:G39"/>
    <mergeCell ref="H38:H39"/>
    <mergeCell ref="I38:J39"/>
    <mergeCell ref="K34:L35"/>
    <mergeCell ref="B36:B37"/>
    <mergeCell ref="C36:D37"/>
    <mergeCell ref="E36:E37"/>
    <mergeCell ref="F36:G37"/>
    <mergeCell ref="H36:H37"/>
    <mergeCell ref="I36:J37"/>
    <mergeCell ref="K36:L37"/>
    <mergeCell ref="B34:B35"/>
    <mergeCell ref="C34:D35"/>
    <mergeCell ref="E34:E35"/>
    <mergeCell ref="F34:G35"/>
    <mergeCell ref="H34:H35"/>
    <mergeCell ref="I34:J35"/>
    <mergeCell ref="K30:L31"/>
    <mergeCell ref="B32:B33"/>
    <mergeCell ref="C32:D33"/>
    <mergeCell ref="E32:E33"/>
    <mergeCell ref="F32:G33"/>
    <mergeCell ref="H32:H33"/>
    <mergeCell ref="I32:J33"/>
    <mergeCell ref="K32:L33"/>
    <mergeCell ref="B30:B31"/>
    <mergeCell ref="C30:D31"/>
    <mergeCell ref="E30:E31"/>
    <mergeCell ref="F30:G31"/>
    <mergeCell ref="H30:H31"/>
    <mergeCell ref="I30:J31"/>
    <mergeCell ref="K26:L27"/>
    <mergeCell ref="B28:B29"/>
    <mergeCell ref="C28:D29"/>
    <mergeCell ref="E28:E29"/>
    <mergeCell ref="F28:G29"/>
    <mergeCell ref="H28:H29"/>
    <mergeCell ref="I28:J29"/>
    <mergeCell ref="K28:L29"/>
    <mergeCell ref="C24:D25"/>
    <mergeCell ref="E24:E25"/>
    <mergeCell ref="F24:J25"/>
    <mergeCell ref="K24:L25"/>
    <mergeCell ref="B26:B27"/>
    <mergeCell ref="C26:D27"/>
    <mergeCell ref="E26:E27"/>
    <mergeCell ref="F26:G27"/>
    <mergeCell ref="H26:H27"/>
    <mergeCell ref="I26:J27"/>
    <mergeCell ref="B22:B23"/>
    <mergeCell ref="C22:D23"/>
    <mergeCell ref="E22:E23"/>
    <mergeCell ref="F22:J23"/>
    <mergeCell ref="K22:K23"/>
    <mergeCell ref="L22:L23"/>
    <mergeCell ref="B24:B25"/>
    <mergeCell ref="B15:L16"/>
    <mergeCell ref="N15:X16"/>
    <mergeCell ref="B17:L18"/>
    <mergeCell ref="N17:X18"/>
    <mergeCell ref="B19:L21"/>
    <mergeCell ref="N19:X21"/>
    <mergeCell ref="N22:N23"/>
    <mergeCell ref="O22:P23"/>
    <mergeCell ref="Q22:Q23"/>
    <mergeCell ref="R22:V23"/>
    <mergeCell ref="W22:W23"/>
    <mergeCell ref="X22:X23"/>
    <mergeCell ref="N24:N25"/>
    <mergeCell ref="O24:P25"/>
    <mergeCell ref="Q24:Q25"/>
    <mergeCell ref="R24:V25"/>
    <mergeCell ref="W24:X25"/>
    <mergeCell ref="B10:D12"/>
    <mergeCell ref="E10:L12"/>
    <mergeCell ref="N10:P12"/>
    <mergeCell ref="Q10:X12"/>
    <mergeCell ref="B13:C14"/>
    <mergeCell ref="D13:L14"/>
    <mergeCell ref="N13:O14"/>
    <mergeCell ref="P13:X14"/>
    <mergeCell ref="V1:W2"/>
    <mergeCell ref="E2:G2"/>
    <mergeCell ref="H2:K2"/>
    <mergeCell ref="E4:O5"/>
    <mergeCell ref="E6:R7"/>
    <mergeCell ref="A9:L9"/>
  </mergeCells>
  <phoneticPr fontId="3"/>
  <pageMargins left="0.59055118110236227" right="0.39370078740157483" top="0.59055118110236227" bottom="0.78740157480314965" header="0.31496062992125984" footer="0.31496062992125984"/>
  <pageSetup paperSize="9"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6BEE-5C8F-4AE5-B70A-610CD737F8DC}">
  <dimension ref="A1:BP130"/>
  <sheetViews>
    <sheetView view="pageBreakPreview" topLeftCell="A4" zoomScaleNormal="100" zoomScaleSheetLayoutView="100" workbookViewId="0">
      <selection activeCell="AK17" sqref="AK17"/>
    </sheetView>
  </sheetViews>
  <sheetFormatPr defaultColWidth="13" defaultRowHeight="13.2"/>
  <cols>
    <col min="1" max="107" width="3.6640625" style="524" customWidth="1"/>
    <col min="108" max="256" width="13" style="524"/>
    <col min="257" max="363" width="3.6640625" style="524" customWidth="1"/>
    <col min="364" max="512" width="13" style="524"/>
    <col min="513" max="619" width="3.6640625" style="524" customWidth="1"/>
    <col min="620" max="768" width="13" style="524"/>
    <col min="769" max="875" width="3.6640625" style="524" customWidth="1"/>
    <col min="876" max="1024" width="13" style="524"/>
    <col min="1025" max="1131" width="3.6640625" style="524" customWidth="1"/>
    <col min="1132" max="1280" width="13" style="524"/>
    <col min="1281" max="1387" width="3.6640625" style="524" customWidth="1"/>
    <col min="1388" max="1536" width="13" style="524"/>
    <col min="1537" max="1643" width="3.6640625" style="524" customWidth="1"/>
    <col min="1644" max="1792" width="13" style="524"/>
    <col min="1793" max="1899" width="3.6640625" style="524" customWidth="1"/>
    <col min="1900" max="2048" width="13" style="524"/>
    <col min="2049" max="2155" width="3.6640625" style="524" customWidth="1"/>
    <col min="2156" max="2304" width="13" style="524"/>
    <col min="2305" max="2411" width="3.6640625" style="524" customWidth="1"/>
    <col min="2412" max="2560" width="13" style="524"/>
    <col min="2561" max="2667" width="3.6640625" style="524" customWidth="1"/>
    <col min="2668" max="2816" width="13" style="524"/>
    <col min="2817" max="2923" width="3.6640625" style="524" customWidth="1"/>
    <col min="2924" max="3072" width="13" style="524"/>
    <col min="3073" max="3179" width="3.6640625" style="524" customWidth="1"/>
    <col min="3180" max="3328" width="13" style="524"/>
    <col min="3329" max="3435" width="3.6640625" style="524" customWidth="1"/>
    <col min="3436" max="3584" width="13" style="524"/>
    <col min="3585" max="3691" width="3.6640625" style="524" customWidth="1"/>
    <col min="3692" max="3840" width="13" style="524"/>
    <col min="3841" max="3947" width="3.6640625" style="524" customWidth="1"/>
    <col min="3948" max="4096" width="13" style="524"/>
    <col min="4097" max="4203" width="3.6640625" style="524" customWidth="1"/>
    <col min="4204" max="4352" width="13" style="524"/>
    <col min="4353" max="4459" width="3.6640625" style="524" customWidth="1"/>
    <col min="4460" max="4608" width="13" style="524"/>
    <col min="4609" max="4715" width="3.6640625" style="524" customWidth="1"/>
    <col min="4716" max="4864" width="13" style="524"/>
    <col min="4865" max="4971" width="3.6640625" style="524" customWidth="1"/>
    <col min="4972" max="5120" width="13" style="524"/>
    <col min="5121" max="5227" width="3.6640625" style="524" customWidth="1"/>
    <col min="5228" max="5376" width="13" style="524"/>
    <col min="5377" max="5483" width="3.6640625" style="524" customWidth="1"/>
    <col min="5484" max="5632" width="13" style="524"/>
    <col min="5633" max="5739" width="3.6640625" style="524" customWidth="1"/>
    <col min="5740" max="5888" width="13" style="524"/>
    <col min="5889" max="5995" width="3.6640625" style="524" customWidth="1"/>
    <col min="5996" max="6144" width="13" style="524"/>
    <col min="6145" max="6251" width="3.6640625" style="524" customWidth="1"/>
    <col min="6252" max="6400" width="13" style="524"/>
    <col min="6401" max="6507" width="3.6640625" style="524" customWidth="1"/>
    <col min="6508" max="6656" width="13" style="524"/>
    <col min="6657" max="6763" width="3.6640625" style="524" customWidth="1"/>
    <col min="6764" max="6912" width="13" style="524"/>
    <col min="6913" max="7019" width="3.6640625" style="524" customWidth="1"/>
    <col min="7020" max="7168" width="13" style="524"/>
    <col min="7169" max="7275" width="3.6640625" style="524" customWidth="1"/>
    <col min="7276" max="7424" width="13" style="524"/>
    <col min="7425" max="7531" width="3.6640625" style="524" customWidth="1"/>
    <col min="7532" max="7680" width="13" style="524"/>
    <col min="7681" max="7787" width="3.6640625" style="524" customWidth="1"/>
    <col min="7788" max="7936" width="13" style="524"/>
    <col min="7937" max="8043" width="3.6640625" style="524" customWidth="1"/>
    <col min="8044" max="8192" width="13" style="524"/>
    <col min="8193" max="8299" width="3.6640625" style="524" customWidth="1"/>
    <col min="8300" max="8448" width="13" style="524"/>
    <col min="8449" max="8555" width="3.6640625" style="524" customWidth="1"/>
    <col min="8556" max="8704" width="13" style="524"/>
    <col min="8705" max="8811" width="3.6640625" style="524" customWidth="1"/>
    <col min="8812" max="8960" width="13" style="524"/>
    <col min="8961" max="9067" width="3.6640625" style="524" customWidth="1"/>
    <col min="9068" max="9216" width="13" style="524"/>
    <col min="9217" max="9323" width="3.6640625" style="524" customWidth="1"/>
    <col min="9324" max="9472" width="13" style="524"/>
    <col min="9473" max="9579" width="3.6640625" style="524" customWidth="1"/>
    <col min="9580" max="9728" width="13" style="524"/>
    <col min="9729" max="9835" width="3.6640625" style="524" customWidth="1"/>
    <col min="9836" max="9984" width="13" style="524"/>
    <col min="9985" max="10091" width="3.6640625" style="524" customWidth="1"/>
    <col min="10092" max="10240" width="13" style="524"/>
    <col min="10241" max="10347" width="3.6640625" style="524" customWidth="1"/>
    <col min="10348" max="10496" width="13" style="524"/>
    <col min="10497" max="10603" width="3.6640625" style="524" customWidth="1"/>
    <col min="10604" max="10752" width="13" style="524"/>
    <col min="10753" max="10859" width="3.6640625" style="524" customWidth="1"/>
    <col min="10860" max="11008" width="13" style="524"/>
    <col min="11009" max="11115" width="3.6640625" style="524" customWidth="1"/>
    <col min="11116" max="11264" width="13" style="524"/>
    <col min="11265" max="11371" width="3.6640625" style="524" customWidth="1"/>
    <col min="11372" max="11520" width="13" style="524"/>
    <col min="11521" max="11627" width="3.6640625" style="524" customWidth="1"/>
    <col min="11628" max="11776" width="13" style="524"/>
    <col min="11777" max="11883" width="3.6640625" style="524" customWidth="1"/>
    <col min="11884" max="12032" width="13" style="524"/>
    <col min="12033" max="12139" width="3.6640625" style="524" customWidth="1"/>
    <col min="12140" max="12288" width="13" style="524"/>
    <col min="12289" max="12395" width="3.6640625" style="524" customWidth="1"/>
    <col min="12396" max="12544" width="13" style="524"/>
    <col min="12545" max="12651" width="3.6640625" style="524" customWidth="1"/>
    <col min="12652" max="12800" width="13" style="524"/>
    <col min="12801" max="12907" width="3.6640625" style="524" customWidth="1"/>
    <col min="12908" max="13056" width="13" style="524"/>
    <col min="13057" max="13163" width="3.6640625" style="524" customWidth="1"/>
    <col min="13164" max="13312" width="13" style="524"/>
    <col min="13313" max="13419" width="3.6640625" style="524" customWidth="1"/>
    <col min="13420" max="13568" width="13" style="524"/>
    <col min="13569" max="13675" width="3.6640625" style="524" customWidth="1"/>
    <col min="13676" max="13824" width="13" style="524"/>
    <col min="13825" max="13931" width="3.6640625" style="524" customWidth="1"/>
    <col min="13932" max="14080" width="13" style="524"/>
    <col min="14081" max="14187" width="3.6640625" style="524" customWidth="1"/>
    <col min="14188" max="14336" width="13" style="524"/>
    <col min="14337" max="14443" width="3.6640625" style="524" customWidth="1"/>
    <col min="14444" max="14592" width="13" style="524"/>
    <col min="14593" max="14699" width="3.6640625" style="524" customWidth="1"/>
    <col min="14700" max="14848" width="13" style="524"/>
    <col min="14849" max="14955" width="3.6640625" style="524" customWidth="1"/>
    <col min="14956" max="15104" width="13" style="524"/>
    <col min="15105" max="15211" width="3.6640625" style="524" customWidth="1"/>
    <col min="15212" max="15360" width="13" style="524"/>
    <col min="15361" max="15467" width="3.6640625" style="524" customWidth="1"/>
    <col min="15468" max="15616" width="13" style="524"/>
    <col min="15617" max="15723" width="3.6640625" style="524" customWidth="1"/>
    <col min="15724" max="15872" width="13" style="524"/>
    <col min="15873" max="15979" width="3.6640625" style="524" customWidth="1"/>
    <col min="15980" max="16128" width="13" style="524"/>
    <col min="16129" max="16235" width="3.6640625" style="524" customWidth="1"/>
    <col min="16236" max="16384" width="13" style="524"/>
  </cols>
  <sheetData>
    <row r="1" spans="1:68" s="502" customFormat="1" ht="9" customHeight="1"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4"/>
      <c r="W1" s="503"/>
      <c r="X1" s="503"/>
      <c r="Y1" s="503"/>
      <c r="Z1" s="503"/>
      <c r="AA1" s="503"/>
      <c r="AB1" s="503"/>
      <c r="AC1" s="503"/>
      <c r="AH1" s="505"/>
      <c r="AI1" s="505"/>
      <c r="AJ1" s="505"/>
      <c r="AK1" s="505"/>
      <c r="AL1" s="505"/>
      <c r="AM1" s="505"/>
      <c r="AN1" s="505"/>
      <c r="AO1" s="505"/>
      <c r="AP1" s="505"/>
      <c r="AQ1" s="505"/>
      <c r="AR1" s="505"/>
      <c r="AS1" s="505"/>
      <c r="AT1" s="505"/>
      <c r="AU1" s="505"/>
      <c r="AV1" s="505"/>
      <c r="AW1" s="505"/>
      <c r="AX1" s="505"/>
      <c r="AY1" s="505"/>
      <c r="AZ1" s="505"/>
      <c r="BA1" s="505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505"/>
      <c r="BM1" s="505"/>
      <c r="BN1" s="506"/>
      <c r="BO1" s="507"/>
      <c r="BP1" s="506"/>
    </row>
    <row r="2" spans="1:68" s="502" customFormat="1" ht="9" customHeight="1">
      <c r="B2" s="503"/>
      <c r="C2" s="503"/>
      <c r="D2" s="503"/>
      <c r="E2" s="508"/>
      <c r="F2" s="508"/>
      <c r="G2" s="508"/>
      <c r="H2" s="509"/>
      <c r="I2" s="508"/>
      <c r="J2" s="508"/>
      <c r="K2" s="508"/>
      <c r="L2" s="510"/>
      <c r="M2" s="510"/>
      <c r="N2" s="510"/>
      <c r="O2" s="503"/>
      <c r="P2" s="503"/>
      <c r="Q2" s="503"/>
      <c r="R2" s="503"/>
      <c r="S2" s="503"/>
      <c r="T2" s="503"/>
      <c r="U2" s="503"/>
      <c r="V2" s="504"/>
      <c r="W2" s="503"/>
      <c r="X2" s="503"/>
      <c r="Y2" s="503"/>
      <c r="Z2" s="503"/>
      <c r="AA2" s="503"/>
      <c r="AB2" s="503"/>
      <c r="AC2" s="503"/>
      <c r="AH2" s="506"/>
      <c r="AI2" s="511"/>
      <c r="AJ2" s="511"/>
      <c r="AK2" s="512"/>
      <c r="AL2" s="511"/>
      <c r="AM2" s="511"/>
      <c r="AN2" s="511"/>
      <c r="AO2" s="511"/>
      <c r="AP2" s="511"/>
      <c r="AQ2" s="511"/>
      <c r="AR2" s="511"/>
      <c r="AS2" s="512"/>
      <c r="AT2" s="513"/>
      <c r="AU2" s="512"/>
      <c r="AV2" s="512"/>
      <c r="AW2" s="512"/>
      <c r="AX2" s="511"/>
      <c r="AY2" s="511"/>
      <c r="AZ2" s="511"/>
      <c r="BA2" s="511"/>
      <c r="BB2" s="511"/>
      <c r="BC2" s="511"/>
      <c r="BD2" s="511"/>
      <c r="BE2" s="511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6"/>
    </row>
    <row r="3" spans="1:68" s="502" customFormat="1" ht="9" customHeight="1">
      <c r="B3" s="503"/>
      <c r="C3" s="503"/>
      <c r="D3" s="503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4"/>
      <c r="X3" s="514"/>
      <c r="Y3" s="514"/>
      <c r="Z3" s="503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  <c r="BA3" s="506"/>
      <c r="BB3" s="506"/>
      <c r="BC3" s="506"/>
      <c r="BD3" s="506"/>
      <c r="BE3" s="506"/>
      <c r="BF3" s="506"/>
      <c r="BG3" s="506"/>
      <c r="BH3" s="506"/>
      <c r="BI3" s="506"/>
      <c r="BJ3" s="506"/>
      <c r="BK3" s="506"/>
      <c r="BL3" s="505"/>
      <c r="BM3" s="506"/>
    </row>
    <row r="4" spans="1:68" s="502" customFormat="1" ht="9" customHeight="1">
      <c r="B4" s="503"/>
      <c r="C4" s="503"/>
      <c r="D4" s="503"/>
      <c r="E4" s="515" t="s">
        <v>5</v>
      </c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0"/>
      <c r="Q4" s="510"/>
      <c r="R4" s="510"/>
      <c r="S4" s="510"/>
      <c r="T4" s="510"/>
      <c r="U4" s="510"/>
      <c r="V4" s="510"/>
      <c r="W4" s="514"/>
      <c r="X4" s="514"/>
      <c r="Y4" s="514"/>
      <c r="Z4" s="503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  <c r="BA4" s="506"/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5"/>
      <c r="BM4" s="506"/>
    </row>
    <row r="5" spans="1:68" s="502" customFormat="1" ht="9" customHeight="1">
      <c r="B5" s="516"/>
      <c r="C5" s="516"/>
      <c r="D5" s="516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S5" s="517"/>
      <c r="T5" s="517"/>
      <c r="U5" s="517"/>
      <c r="V5" s="517"/>
      <c r="W5" s="514"/>
      <c r="X5" s="514"/>
      <c r="Y5" s="514"/>
      <c r="Z5" s="503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  <c r="BA5" s="506"/>
      <c r="BB5" s="506"/>
      <c r="BC5" s="506"/>
      <c r="BD5" s="506"/>
      <c r="BE5" s="506"/>
      <c r="BF5" s="506"/>
      <c r="BG5" s="506"/>
      <c r="BH5" s="506"/>
      <c r="BI5" s="506"/>
      <c r="BJ5" s="506"/>
      <c r="BK5" s="506"/>
      <c r="BL5" s="505"/>
      <c r="BM5" s="506"/>
    </row>
    <row r="6" spans="1:68" s="502" customFormat="1" ht="9" customHeight="1">
      <c r="B6" s="516"/>
      <c r="C6" s="516"/>
      <c r="D6" s="516"/>
      <c r="E6" s="518" t="s">
        <v>173</v>
      </c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7"/>
      <c r="T6" s="517"/>
      <c r="U6" s="517"/>
      <c r="V6" s="517"/>
      <c r="W6" s="514"/>
      <c r="X6" s="514"/>
      <c r="Y6" s="514"/>
      <c r="Z6" s="51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06"/>
      <c r="BB6" s="506"/>
      <c r="BC6" s="506"/>
      <c r="BD6" s="506"/>
      <c r="BE6" s="506"/>
      <c r="BF6" s="506"/>
      <c r="BG6" s="506"/>
      <c r="BH6" s="506"/>
      <c r="BI6" s="506"/>
      <c r="BJ6" s="506"/>
      <c r="BK6" s="506"/>
      <c r="BL6" s="505"/>
      <c r="BM6" s="506"/>
    </row>
    <row r="7" spans="1:68" s="502" customFormat="1" ht="9" customHeight="1">
      <c r="B7" s="516"/>
      <c r="C7" s="516"/>
      <c r="D7" s="516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7"/>
      <c r="T7" s="517"/>
      <c r="U7" s="517"/>
      <c r="V7" s="517"/>
      <c r="W7" s="519"/>
      <c r="X7" s="519"/>
      <c r="Y7" s="519"/>
      <c r="Z7" s="519"/>
      <c r="AA7" s="519"/>
      <c r="AB7" s="519"/>
      <c r="AC7" s="516"/>
      <c r="AH7" s="506"/>
      <c r="AI7" s="506"/>
      <c r="AJ7" s="506"/>
      <c r="AK7" s="506"/>
      <c r="AL7" s="506"/>
      <c r="AM7" s="506"/>
      <c r="AN7" s="506"/>
      <c r="AO7" s="506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506"/>
      <c r="BB7" s="506"/>
      <c r="BC7" s="506"/>
      <c r="BD7" s="506"/>
      <c r="BE7" s="506"/>
      <c r="BF7" s="506"/>
      <c r="BG7" s="506"/>
      <c r="BH7" s="506"/>
      <c r="BI7" s="506"/>
      <c r="BJ7" s="506"/>
      <c r="BK7" s="506"/>
      <c r="BL7" s="506"/>
      <c r="BM7" s="506"/>
      <c r="BN7" s="506"/>
      <c r="BO7" s="505"/>
      <c r="BP7" s="506"/>
    </row>
    <row r="8" spans="1:68" ht="9" customHeight="1">
      <c r="A8" s="520"/>
      <c r="B8" s="520"/>
      <c r="C8" s="521"/>
      <c r="D8" s="522"/>
      <c r="E8" s="522"/>
      <c r="F8" s="522"/>
      <c r="G8" s="523"/>
      <c r="H8" s="523"/>
      <c r="I8" s="522"/>
      <c r="J8" s="522"/>
      <c r="K8" s="522"/>
      <c r="L8" s="522"/>
      <c r="M8" s="523"/>
      <c r="N8" s="523"/>
      <c r="O8" s="522"/>
      <c r="P8" s="522"/>
      <c r="Q8" s="522"/>
      <c r="R8" s="522"/>
      <c r="S8" s="522"/>
      <c r="T8" s="522"/>
      <c r="U8" s="522"/>
      <c r="V8" s="522"/>
    </row>
    <row r="9" spans="1:68" ht="9" customHeight="1"/>
    <row r="10" spans="1:68" ht="9" customHeight="1">
      <c r="A10" s="525" t="s">
        <v>199</v>
      </c>
      <c r="B10" s="526"/>
      <c r="C10" s="526"/>
      <c r="D10" s="525" t="s">
        <v>200</v>
      </c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</row>
    <row r="11" spans="1:68" ht="9" customHeight="1">
      <c r="A11" s="526"/>
      <c r="B11" s="526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</row>
    <row r="12" spans="1:68" ht="9" customHeight="1">
      <c r="A12" s="526"/>
      <c r="B12" s="526"/>
      <c r="C12" s="526"/>
      <c r="D12" s="526"/>
      <c r="E12" s="526"/>
      <c r="F12" s="526"/>
      <c r="G12" s="527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</row>
    <row r="13" spans="1:68" ht="9" customHeight="1">
      <c r="A13" s="528" t="s">
        <v>176</v>
      </c>
      <c r="B13" s="529"/>
      <c r="C13" s="530"/>
      <c r="D13" s="528" t="str">
        <f>A15</f>
        <v>F.C.KOMA6</v>
      </c>
      <c r="E13" s="529"/>
      <c r="F13" s="531"/>
      <c r="G13" s="529" t="str">
        <f>A17</f>
        <v>5FC</v>
      </c>
      <c r="H13" s="529"/>
      <c r="I13" s="531"/>
      <c r="J13" s="532" t="str">
        <f>A19</f>
        <v>BIG</v>
      </c>
      <c r="K13" s="529"/>
      <c r="L13" s="531"/>
      <c r="M13" s="533" t="s">
        <v>177</v>
      </c>
      <c r="N13" s="534" t="s">
        <v>178</v>
      </c>
      <c r="O13" s="534" t="s">
        <v>179</v>
      </c>
      <c r="P13" s="535" t="s">
        <v>180</v>
      </c>
      <c r="Q13" s="536" t="s">
        <v>181</v>
      </c>
      <c r="R13" s="537"/>
      <c r="S13" s="538"/>
      <c r="T13" s="538"/>
      <c r="U13" s="539"/>
      <c r="V13" s="502"/>
      <c r="W13" s="502"/>
      <c r="X13" s="540">
        <f>SUM(P15:P20)</f>
        <v>0</v>
      </c>
    </row>
    <row r="14" spans="1:68" ht="9" customHeight="1">
      <c r="A14" s="541"/>
      <c r="B14" s="542"/>
      <c r="C14" s="543"/>
      <c r="D14" s="541"/>
      <c r="E14" s="542"/>
      <c r="F14" s="544"/>
      <c r="G14" s="542"/>
      <c r="H14" s="542"/>
      <c r="I14" s="544"/>
      <c r="J14" s="545"/>
      <c r="K14" s="542"/>
      <c r="L14" s="544"/>
      <c r="M14" s="546"/>
      <c r="N14" s="547"/>
      <c r="O14" s="547"/>
      <c r="P14" s="548"/>
      <c r="Q14" s="549"/>
      <c r="R14" s="550"/>
      <c r="S14" s="538"/>
      <c r="T14" s="539"/>
      <c r="U14" s="539"/>
      <c r="V14" s="502"/>
      <c r="W14" s="502"/>
      <c r="X14" s="540"/>
    </row>
    <row r="15" spans="1:68" ht="9" customHeight="1">
      <c r="A15" s="551" t="s">
        <v>201</v>
      </c>
      <c r="B15" s="552"/>
      <c r="C15" s="553"/>
      <c r="D15" s="528"/>
      <c r="E15" s="529"/>
      <c r="F15" s="531"/>
      <c r="G15" s="554"/>
      <c r="H15" s="555" t="s">
        <v>30</v>
      </c>
      <c r="I15" s="556"/>
      <c r="J15" s="557"/>
      <c r="K15" s="558" t="s">
        <v>30</v>
      </c>
      <c r="L15" s="559"/>
      <c r="M15" s="560">
        <f>IF(OR(G15="",I15=""),0,POWER(2,SIGN(G15-I15)+1)-1)+IF(OR(J15="",L15=""),0,POWER(2,SIGN(J15-L15)+1)-1)</f>
        <v>0</v>
      </c>
      <c r="N15" s="561">
        <f>SUM(G15,J15)</f>
        <v>0</v>
      </c>
      <c r="O15" s="562">
        <f>SUM(I15,L15)</f>
        <v>0</v>
      </c>
      <c r="P15" s="563">
        <f>N15-O15</f>
        <v>0</v>
      </c>
      <c r="Q15" s="528" t="str">
        <f>IF(X13&gt;0,RANK(X15,X15:X20),"")</f>
        <v/>
      </c>
      <c r="R15" s="564"/>
      <c r="S15" s="565"/>
      <c r="T15" s="566"/>
      <c r="U15" s="567"/>
      <c r="V15" s="568" t="str">
        <f>IF(OR(G15&lt;&gt;F17,I15&lt;&gt;D17),"×","")</f>
        <v/>
      </c>
      <c r="W15" s="569" t="str">
        <f>IF(OR(J15&lt;&gt;F19,L15&lt;&gt;D19),"×","")</f>
        <v/>
      </c>
      <c r="X15" s="570" t="e">
        <f>P15*10000+S15*100+Q15</f>
        <v>#VALUE!</v>
      </c>
    </row>
    <row r="16" spans="1:68" ht="9" customHeight="1">
      <c r="A16" s="571"/>
      <c r="B16" s="572"/>
      <c r="C16" s="573"/>
      <c r="D16" s="574"/>
      <c r="E16" s="575"/>
      <c r="F16" s="576"/>
      <c r="G16" s="577"/>
      <c r="H16" s="578"/>
      <c r="I16" s="579"/>
      <c r="J16" s="580"/>
      <c r="K16" s="578"/>
      <c r="L16" s="579"/>
      <c r="M16" s="581"/>
      <c r="N16" s="582"/>
      <c r="O16" s="583"/>
      <c r="P16" s="584"/>
      <c r="Q16" s="574"/>
      <c r="R16" s="585"/>
      <c r="S16" s="566"/>
      <c r="T16" s="566"/>
      <c r="U16" s="567"/>
      <c r="V16" s="586"/>
      <c r="W16" s="587"/>
      <c r="X16" s="570"/>
    </row>
    <row r="17" spans="1:24" ht="9" customHeight="1">
      <c r="A17" s="588" t="s">
        <v>202</v>
      </c>
      <c r="B17" s="589"/>
      <c r="C17" s="590"/>
      <c r="D17" s="591" t="str">
        <f>IF(I15="","",I15)</f>
        <v/>
      </c>
      <c r="E17" s="555" t="s">
        <v>30</v>
      </c>
      <c r="F17" s="592" t="str">
        <f>IF(G15="","",G15)</f>
        <v/>
      </c>
      <c r="G17" s="593"/>
      <c r="H17" s="594"/>
      <c r="I17" s="595"/>
      <c r="J17" s="596"/>
      <c r="K17" s="555" t="s">
        <v>30</v>
      </c>
      <c r="L17" s="556"/>
      <c r="M17" s="597">
        <f>IF(OR(D17="",F17=""),0,POWER(2,SIGN(D17-F17)+1)-1)+IF(OR(J17="",L17=""),0,POWER(2,SIGN(J17-L17)+1)-1)</f>
        <v>0</v>
      </c>
      <c r="N17" s="598">
        <f>SUM(D17,J17)</f>
        <v>0</v>
      </c>
      <c r="O17" s="599">
        <f>SUM(F17,L17)</f>
        <v>0</v>
      </c>
      <c r="P17" s="600">
        <f>N17-O17</f>
        <v>0</v>
      </c>
      <c r="Q17" s="601" t="str">
        <f>IF(X13&gt;0,RANK(X17,X15:X20),"")</f>
        <v/>
      </c>
      <c r="R17" s="602"/>
      <c r="S17" s="565"/>
      <c r="T17" s="566"/>
      <c r="U17" s="567"/>
      <c r="V17" s="568" t="str">
        <f>IF(OR(G15&lt;&gt;F17,I15&lt;&gt;D17),"×","")</f>
        <v/>
      </c>
      <c r="W17" s="569"/>
      <c r="X17" s="570" t="e">
        <f>P17*10000+S17*100+Q17</f>
        <v>#VALUE!</v>
      </c>
    </row>
    <row r="18" spans="1:24" ht="9" customHeight="1">
      <c r="A18" s="571"/>
      <c r="B18" s="572"/>
      <c r="C18" s="573"/>
      <c r="D18" s="603"/>
      <c r="E18" s="578"/>
      <c r="F18" s="604"/>
      <c r="G18" s="605"/>
      <c r="H18" s="575"/>
      <c r="I18" s="576"/>
      <c r="J18" s="580"/>
      <c r="K18" s="578"/>
      <c r="L18" s="579"/>
      <c r="M18" s="581"/>
      <c r="N18" s="582"/>
      <c r="O18" s="583"/>
      <c r="P18" s="606"/>
      <c r="Q18" s="607"/>
      <c r="R18" s="585"/>
      <c r="S18" s="566"/>
      <c r="T18" s="567"/>
      <c r="U18" s="567"/>
      <c r="V18" s="586"/>
      <c r="W18" s="587"/>
      <c r="X18" s="570"/>
    </row>
    <row r="19" spans="1:24" ht="9" customHeight="1">
      <c r="A19" s="588" t="s">
        <v>203</v>
      </c>
      <c r="B19" s="589"/>
      <c r="C19" s="590"/>
      <c r="D19" s="591" t="str">
        <f>IF(L15="","",L15)</f>
        <v/>
      </c>
      <c r="E19" s="555" t="s">
        <v>30</v>
      </c>
      <c r="F19" s="592" t="str">
        <f>IF(J15="","",J15)</f>
        <v/>
      </c>
      <c r="G19" s="608" t="str">
        <f>IF(L17="","",L17)</f>
        <v/>
      </c>
      <c r="H19" s="555" t="s">
        <v>30</v>
      </c>
      <c r="I19" s="592" t="str">
        <f>IF(J17="","",J17)</f>
        <v/>
      </c>
      <c r="J19" s="593"/>
      <c r="K19" s="594"/>
      <c r="L19" s="609"/>
      <c r="M19" s="610">
        <f>IF(OR(D19="",F19=""),0,POWER(2,SIGN(D19-F19)+1)-1)+IF(OR(G19="",I19=""),0,POWER(2,SIGN(G19-I19)+1)-1)</f>
        <v>0</v>
      </c>
      <c r="N19" s="611">
        <f>SUM(D19,G19)</f>
        <v>0</v>
      </c>
      <c r="O19" s="612">
        <f>SUM(F19,I19)</f>
        <v>0</v>
      </c>
      <c r="P19" s="600">
        <f>N19-O19</f>
        <v>0</v>
      </c>
      <c r="Q19" s="601" t="str">
        <f>IF(X13&gt;0,RANK(X19,X15:X20),"")</f>
        <v/>
      </c>
      <c r="R19" s="602"/>
      <c r="S19" s="565"/>
      <c r="T19" s="566" t="str">
        <f>IF(X13&gt;0,RANK(X19,X15:X20),"")</f>
        <v/>
      </c>
      <c r="U19" s="567"/>
      <c r="V19" s="568" t="str">
        <f>IF(OR(J15&lt;&gt;F19,L15&lt;&gt;D19),"×","")</f>
        <v/>
      </c>
      <c r="W19" s="569"/>
      <c r="X19" s="570" t="e">
        <f>P19*10000+S19*100+Q19</f>
        <v>#VALUE!</v>
      </c>
    </row>
    <row r="20" spans="1:24" ht="9" customHeight="1">
      <c r="A20" s="613"/>
      <c r="B20" s="614"/>
      <c r="C20" s="615"/>
      <c r="D20" s="616"/>
      <c r="E20" s="617"/>
      <c r="F20" s="618"/>
      <c r="G20" s="619"/>
      <c r="H20" s="617"/>
      <c r="I20" s="618"/>
      <c r="J20" s="545"/>
      <c r="K20" s="542"/>
      <c r="L20" s="543"/>
      <c r="M20" s="620"/>
      <c r="N20" s="621"/>
      <c r="O20" s="622"/>
      <c r="P20" s="623"/>
      <c r="Q20" s="541"/>
      <c r="R20" s="624"/>
      <c r="S20" s="566"/>
      <c r="T20" s="567"/>
      <c r="U20" s="567"/>
      <c r="V20" s="586"/>
      <c r="W20" s="587"/>
      <c r="X20" s="570"/>
    </row>
    <row r="21" spans="1:24" ht="9" customHeight="1">
      <c r="A21" s="625"/>
      <c r="B21" s="625"/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6"/>
      <c r="N21" s="626"/>
      <c r="O21" s="626"/>
      <c r="P21" s="626"/>
      <c r="Q21" s="626"/>
      <c r="R21" s="627"/>
      <c r="S21" s="628"/>
      <c r="T21" s="628"/>
      <c r="U21" s="628"/>
      <c r="V21" s="629"/>
      <c r="W21" s="629"/>
      <c r="X21" s="630"/>
    </row>
    <row r="22" spans="1:24" ht="9" customHeight="1">
      <c r="A22" s="528" t="s">
        <v>204</v>
      </c>
      <c r="B22" s="529"/>
      <c r="C22" s="530"/>
      <c r="D22" s="528" t="str">
        <f>A24</f>
        <v>1FC</v>
      </c>
      <c r="E22" s="529"/>
      <c r="F22" s="531"/>
      <c r="G22" s="529" t="str">
        <f>A26</f>
        <v>SCUDETTO-S</v>
      </c>
      <c r="H22" s="529"/>
      <c r="I22" s="531"/>
      <c r="J22" s="532" t="str">
        <f>A28</f>
        <v>3FC</v>
      </c>
      <c r="K22" s="529"/>
      <c r="L22" s="531"/>
      <c r="M22" s="533" t="s">
        <v>177</v>
      </c>
      <c r="N22" s="534" t="s">
        <v>178</v>
      </c>
      <c r="O22" s="534" t="s">
        <v>179</v>
      </c>
      <c r="P22" s="535" t="s">
        <v>180</v>
      </c>
      <c r="Q22" s="536" t="s">
        <v>181</v>
      </c>
      <c r="R22" s="537"/>
      <c r="S22" s="631"/>
      <c r="T22" s="632"/>
      <c r="U22" s="632"/>
      <c r="V22" s="632"/>
      <c r="X22" s="540">
        <f>SUM(M24:M29)</f>
        <v>0</v>
      </c>
    </row>
    <row r="23" spans="1:24" ht="9" customHeight="1">
      <c r="A23" s="541"/>
      <c r="B23" s="542"/>
      <c r="C23" s="543"/>
      <c r="D23" s="541"/>
      <c r="E23" s="542"/>
      <c r="F23" s="544"/>
      <c r="G23" s="542"/>
      <c r="H23" s="542"/>
      <c r="I23" s="544"/>
      <c r="J23" s="545"/>
      <c r="K23" s="542"/>
      <c r="L23" s="544"/>
      <c r="M23" s="546"/>
      <c r="N23" s="547"/>
      <c r="O23" s="547"/>
      <c r="P23" s="548"/>
      <c r="Q23" s="549"/>
      <c r="R23" s="550"/>
      <c r="S23" s="502"/>
      <c r="T23" s="502"/>
      <c r="U23" s="502"/>
      <c r="V23" s="502"/>
      <c r="X23" s="540"/>
    </row>
    <row r="24" spans="1:24" ht="9" customHeight="1">
      <c r="A24" s="551" t="s">
        <v>205</v>
      </c>
      <c r="B24" s="552"/>
      <c r="C24" s="553"/>
      <c r="D24" s="528"/>
      <c r="E24" s="529"/>
      <c r="F24" s="531"/>
      <c r="G24" s="554"/>
      <c r="H24" s="555" t="s">
        <v>30</v>
      </c>
      <c r="I24" s="556"/>
      <c r="J24" s="557"/>
      <c r="K24" s="558" t="s">
        <v>30</v>
      </c>
      <c r="L24" s="559"/>
      <c r="M24" s="560">
        <f>IF(OR(G24="",I24=""),0,POWER(2,SIGN(G24-I24)+1)-1)+IF(OR(J24="",L24=""),0,POWER(2,SIGN(J24-L24)+1)-1)</f>
        <v>0</v>
      </c>
      <c r="N24" s="561">
        <f>SUM(G24,J24)</f>
        <v>0</v>
      </c>
      <c r="O24" s="562">
        <f>SUM(I24,L24)</f>
        <v>0</v>
      </c>
      <c r="P24" s="563">
        <f>N24-O24</f>
        <v>0</v>
      </c>
      <c r="Q24" s="528" t="str">
        <f>IF(X22&gt;0,RANK(X24,X24:X29),"")</f>
        <v/>
      </c>
      <c r="R24" s="564"/>
      <c r="S24" s="633" t="str">
        <f>IF(OR(G24&lt;&gt;F26,I24&lt;&gt;D26),"×","")</f>
        <v/>
      </c>
      <c r="T24" s="569" t="str">
        <f>IF(OR(J24&lt;&gt;F28,L24&lt;&gt;D28),"×","")</f>
        <v/>
      </c>
      <c r="U24" s="569"/>
      <c r="V24" s="634"/>
      <c r="W24" s="634"/>
      <c r="X24" s="570">
        <f>M24*10000+P24*100+N24</f>
        <v>0</v>
      </c>
    </row>
    <row r="25" spans="1:24" ht="9" customHeight="1">
      <c r="A25" s="571"/>
      <c r="B25" s="572"/>
      <c r="C25" s="573"/>
      <c r="D25" s="574"/>
      <c r="E25" s="575"/>
      <c r="F25" s="576"/>
      <c r="G25" s="577"/>
      <c r="H25" s="578"/>
      <c r="I25" s="579"/>
      <c r="J25" s="580"/>
      <c r="K25" s="578"/>
      <c r="L25" s="579"/>
      <c r="M25" s="581"/>
      <c r="N25" s="582"/>
      <c r="O25" s="583"/>
      <c r="P25" s="584"/>
      <c r="Q25" s="574"/>
      <c r="R25" s="585"/>
      <c r="S25" s="635"/>
      <c r="T25" s="587"/>
      <c r="U25" s="587"/>
      <c r="V25" s="634"/>
      <c r="W25" s="634"/>
      <c r="X25" s="570"/>
    </row>
    <row r="26" spans="1:24" ht="9" customHeight="1">
      <c r="A26" s="588" t="s">
        <v>206</v>
      </c>
      <c r="B26" s="589"/>
      <c r="C26" s="590"/>
      <c r="D26" s="591" t="str">
        <f>IF(I24="","",I24)</f>
        <v/>
      </c>
      <c r="E26" s="555" t="s">
        <v>30</v>
      </c>
      <c r="F26" s="592" t="str">
        <f>IF(G24="","",G24)</f>
        <v/>
      </c>
      <c r="G26" s="593"/>
      <c r="H26" s="594"/>
      <c r="I26" s="595"/>
      <c r="J26" s="596"/>
      <c r="K26" s="555" t="s">
        <v>30</v>
      </c>
      <c r="L26" s="556"/>
      <c r="M26" s="597">
        <f>IF(OR(D26="",F26=""),0,POWER(2,SIGN(D26-F26)+1)-1)+IF(OR(J26="",L26=""),0,POWER(2,SIGN(J26-L26)+1)-1)</f>
        <v>0</v>
      </c>
      <c r="N26" s="598">
        <f>SUM(D26,J26)</f>
        <v>0</v>
      </c>
      <c r="O26" s="599">
        <f>SUM(F26,L26)</f>
        <v>0</v>
      </c>
      <c r="P26" s="600">
        <f>N26-O26</f>
        <v>0</v>
      </c>
      <c r="Q26" s="601" t="str">
        <f>IF(X22&gt;0,RANK(X26,X24:X29),"")</f>
        <v/>
      </c>
      <c r="R26" s="602"/>
      <c r="S26" s="633" t="str">
        <f>IF(OR(G24&lt;&gt;F26,I24&lt;&gt;D26),"×","")</f>
        <v/>
      </c>
      <c r="T26" s="569" t="str">
        <f>IF(OR(J26&lt;&gt;I28,L26&lt;&gt;G28),"×","")</f>
        <v/>
      </c>
      <c r="U26" s="569"/>
      <c r="V26" s="634"/>
      <c r="W26" s="634"/>
      <c r="X26" s="636">
        <f>M26*10000+P26*100+N26</f>
        <v>0</v>
      </c>
    </row>
    <row r="27" spans="1:24" ht="9" customHeight="1">
      <c r="A27" s="571"/>
      <c r="B27" s="572"/>
      <c r="C27" s="573"/>
      <c r="D27" s="603"/>
      <c r="E27" s="578"/>
      <c r="F27" s="604"/>
      <c r="G27" s="605"/>
      <c r="H27" s="575"/>
      <c r="I27" s="576"/>
      <c r="J27" s="580"/>
      <c r="K27" s="578"/>
      <c r="L27" s="579"/>
      <c r="M27" s="581"/>
      <c r="N27" s="582"/>
      <c r="O27" s="583"/>
      <c r="P27" s="606"/>
      <c r="Q27" s="607"/>
      <c r="R27" s="585"/>
      <c r="S27" s="635"/>
      <c r="T27" s="587"/>
      <c r="U27" s="587"/>
      <c r="V27" s="634"/>
      <c r="W27" s="634"/>
      <c r="X27" s="540"/>
    </row>
    <row r="28" spans="1:24" ht="9" customHeight="1">
      <c r="A28" s="588" t="s">
        <v>207</v>
      </c>
      <c r="B28" s="589"/>
      <c r="C28" s="590"/>
      <c r="D28" s="591" t="str">
        <f>IF(L24="","",L24)</f>
        <v/>
      </c>
      <c r="E28" s="555" t="s">
        <v>30</v>
      </c>
      <c r="F28" s="592" t="str">
        <f>IF(J24="","",J24)</f>
        <v/>
      </c>
      <c r="G28" s="608" t="str">
        <f>IF(L26="","",L26)</f>
        <v/>
      </c>
      <c r="H28" s="555" t="s">
        <v>30</v>
      </c>
      <c r="I28" s="592" t="str">
        <f>IF(J26="","",J26)</f>
        <v/>
      </c>
      <c r="J28" s="593"/>
      <c r="K28" s="594"/>
      <c r="L28" s="609"/>
      <c r="M28" s="610">
        <f>IF(OR(D28="",F28=""),0,POWER(2,SIGN(D28-F28)+1)-1)+IF(OR(G28="",I28=""),0,POWER(2,SIGN(G28-I28)+1)-1)</f>
        <v>0</v>
      </c>
      <c r="N28" s="611">
        <f>SUM(D28,G28)</f>
        <v>0</v>
      </c>
      <c r="O28" s="612">
        <f>SUM(F28,I28)</f>
        <v>0</v>
      </c>
      <c r="P28" s="600">
        <f>N28-O28</f>
        <v>0</v>
      </c>
      <c r="Q28" s="601" t="str">
        <f>IF(X22&gt;0,RANK(X28,X24:X29),"")</f>
        <v/>
      </c>
      <c r="R28" s="602"/>
      <c r="S28" s="633" t="str">
        <f>IF(OR(J24&lt;&gt;F28,L24&lt;&gt;D28),"×","")</f>
        <v/>
      </c>
      <c r="T28" s="569" t="str">
        <f>IF(OR(J26&lt;&gt;I28,L26&lt;&gt;G28),"×","")</f>
        <v/>
      </c>
      <c r="U28" s="569"/>
      <c r="V28" s="634"/>
      <c r="W28" s="634"/>
      <c r="X28" s="636">
        <f>M28*10000+P28*100+N28</f>
        <v>0</v>
      </c>
    </row>
    <row r="29" spans="1:24" ht="9" customHeight="1">
      <c r="A29" s="613"/>
      <c r="B29" s="614"/>
      <c r="C29" s="615"/>
      <c r="D29" s="616"/>
      <c r="E29" s="617"/>
      <c r="F29" s="618"/>
      <c r="G29" s="619"/>
      <c r="H29" s="617"/>
      <c r="I29" s="618"/>
      <c r="J29" s="545"/>
      <c r="K29" s="542"/>
      <c r="L29" s="543"/>
      <c r="M29" s="620"/>
      <c r="N29" s="621"/>
      <c r="O29" s="622"/>
      <c r="P29" s="623"/>
      <c r="Q29" s="541"/>
      <c r="R29" s="624"/>
      <c r="S29" s="635"/>
      <c r="T29" s="587"/>
      <c r="U29" s="587"/>
      <c r="V29" s="634"/>
      <c r="W29" s="634"/>
      <c r="X29" s="540"/>
    </row>
    <row r="30" spans="1:24" ht="9" customHeight="1">
      <c r="A30" s="629"/>
      <c r="B30" s="629"/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30"/>
    </row>
    <row r="31" spans="1:24" ht="9" customHeight="1">
      <c r="A31" s="528" t="s">
        <v>208</v>
      </c>
      <c r="B31" s="529"/>
      <c r="C31" s="530"/>
      <c r="D31" s="528" t="str">
        <f>A33</f>
        <v>NWFC</v>
      </c>
      <c r="E31" s="529"/>
      <c r="F31" s="531"/>
      <c r="G31" s="529" t="str">
        <f>A35</f>
        <v>KSC</v>
      </c>
      <c r="H31" s="529"/>
      <c r="I31" s="531"/>
      <c r="J31" s="532" t="str">
        <f>A37</f>
        <v>SCUDETTO-F</v>
      </c>
      <c r="K31" s="529"/>
      <c r="L31" s="531"/>
      <c r="M31" s="533" t="s">
        <v>177</v>
      </c>
      <c r="N31" s="534" t="s">
        <v>178</v>
      </c>
      <c r="O31" s="534" t="s">
        <v>179</v>
      </c>
      <c r="P31" s="535" t="s">
        <v>180</v>
      </c>
      <c r="Q31" s="536" t="s">
        <v>181</v>
      </c>
      <c r="R31" s="537"/>
      <c r="S31" s="631"/>
      <c r="T31" s="632"/>
      <c r="U31" s="632"/>
      <c r="V31" s="632"/>
      <c r="X31" s="540">
        <f>SUM(M33:M38)</f>
        <v>0</v>
      </c>
    </row>
    <row r="32" spans="1:24" ht="9" customHeight="1">
      <c r="A32" s="541"/>
      <c r="B32" s="542"/>
      <c r="C32" s="543"/>
      <c r="D32" s="541"/>
      <c r="E32" s="542"/>
      <c r="F32" s="544"/>
      <c r="G32" s="542"/>
      <c r="H32" s="542"/>
      <c r="I32" s="544"/>
      <c r="J32" s="545"/>
      <c r="K32" s="542"/>
      <c r="L32" s="544"/>
      <c r="M32" s="546"/>
      <c r="N32" s="547"/>
      <c r="O32" s="547"/>
      <c r="P32" s="548"/>
      <c r="Q32" s="549"/>
      <c r="R32" s="550"/>
      <c r="S32" s="502"/>
      <c r="T32" s="502"/>
      <c r="U32" s="502"/>
      <c r="V32" s="502"/>
      <c r="X32" s="540"/>
    </row>
    <row r="33" spans="1:56" ht="9" customHeight="1">
      <c r="A33" s="551" t="s">
        <v>209</v>
      </c>
      <c r="B33" s="552"/>
      <c r="C33" s="553"/>
      <c r="D33" s="528"/>
      <c r="E33" s="529"/>
      <c r="F33" s="531"/>
      <c r="G33" s="554"/>
      <c r="H33" s="555" t="s">
        <v>30</v>
      </c>
      <c r="I33" s="556"/>
      <c r="J33" s="557"/>
      <c r="K33" s="558" t="s">
        <v>30</v>
      </c>
      <c r="L33" s="559"/>
      <c r="M33" s="560">
        <f>IF(OR(G33="",I33=""),0,POWER(2,SIGN(G33-I33)+1)-1)+IF(OR(J33="",L33=""),0,POWER(2,SIGN(J33-L33)+1)-1)</f>
        <v>0</v>
      </c>
      <c r="N33" s="561">
        <f>SUM(G33,J33)</f>
        <v>0</v>
      </c>
      <c r="O33" s="562">
        <f>SUM(I33,L33)</f>
        <v>0</v>
      </c>
      <c r="P33" s="563">
        <f>N33-O33</f>
        <v>0</v>
      </c>
      <c r="Q33" s="528" t="str">
        <f>IF(X31&gt;0,RANK(X33,X33:X38),"")</f>
        <v/>
      </c>
      <c r="R33" s="564"/>
      <c r="S33" s="633" t="str">
        <f>IF(OR(G33&lt;&gt;F35,I33&lt;&gt;D35),"×","")</f>
        <v/>
      </c>
      <c r="T33" s="569" t="str">
        <f>IF(OR(J33&lt;&gt;F37,L33&lt;&gt;D37),"×","")</f>
        <v/>
      </c>
      <c r="U33" s="569"/>
      <c r="V33" s="634"/>
      <c r="W33" s="634"/>
      <c r="X33" s="570">
        <f>M33*10000+P33*100+N33</f>
        <v>0</v>
      </c>
    </row>
    <row r="34" spans="1:56" ht="9" customHeight="1">
      <c r="A34" s="571"/>
      <c r="B34" s="572"/>
      <c r="C34" s="573"/>
      <c r="D34" s="574"/>
      <c r="E34" s="575"/>
      <c r="F34" s="576"/>
      <c r="G34" s="577"/>
      <c r="H34" s="578"/>
      <c r="I34" s="579"/>
      <c r="J34" s="580"/>
      <c r="K34" s="578"/>
      <c r="L34" s="579"/>
      <c r="M34" s="581"/>
      <c r="N34" s="582"/>
      <c r="O34" s="583"/>
      <c r="P34" s="584"/>
      <c r="Q34" s="574"/>
      <c r="R34" s="585"/>
      <c r="S34" s="635"/>
      <c r="T34" s="587"/>
      <c r="U34" s="587"/>
      <c r="V34" s="634"/>
      <c r="W34" s="634"/>
      <c r="X34" s="570"/>
    </row>
    <row r="35" spans="1:56" ht="9" customHeight="1">
      <c r="A35" s="588" t="s">
        <v>210</v>
      </c>
      <c r="B35" s="589"/>
      <c r="C35" s="590"/>
      <c r="D35" s="591" t="str">
        <f>IF(I33="","",I33)</f>
        <v/>
      </c>
      <c r="E35" s="555" t="s">
        <v>30</v>
      </c>
      <c r="F35" s="592" t="str">
        <f>IF(G33="","",G33)</f>
        <v/>
      </c>
      <c r="G35" s="593"/>
      <c r="H35" s="594"/>
      <c r="I35" s="595"/>
      <c r="J35" s="596"/>
      <c r="K35" s="555" t="s">
        <v>30</v>
      </c>
      <c r="L35" s="556"/>
      <c r="M35" s="597">
        <f>IF(OR(D35="",F35=""),0,POWER(2,SIGN(D35-F35)+1)-1)+IF(OR(J35="",L35=""),0,POWER(2,SIGN(J35-L35)+1)-1)</f>
        <v>0</v>
      </c>
      <c r="N35" s="598">
        <f>SUM(D35,J35)</f>
        <v>0</v>
      </c>
      <c r="O35" s="599">
        <f>SUM(F35,L35)</f>
        <v>0</v>
      </c>
      <c r="P35" s="600">
        <f>N35-O35</f>
        <v>0</v>
      </c>
      <c r="Q35" s="601" t="str">
        <f>IF(X31&gt;0,RANK(X35,X33:X38),"")</f>
        <v/>
      </c>
      <c r="R35" s="602"/>
      <c r="S35" s="633" t="str">
        <f>IF(OR(G33&lt;&gt;F35,I33&lt;&gt;D35),"×","")</f>
        <v/>
      </c>
      <c r="T35" s="569" t="str">
        <f>IF(OR(J35&lt;&gt;I37,L35&lt;&gt;G37),"×","")</f>
        <v/>
      </c>
      <c r="U35" s="569"/>
      <c r="V35" s="634"/>
      <c r="W35" s="634"/>
      <c r="X35" s="636">
        <f>M35*10000+P35*100+N35</f>
        <v>0</v>
      </c>
    </row>
    <row r="36" spans="1:56" ht="9" customHeight="1">
      <c r="A36" s="571"/>
      <c r="B36" s="572"/>
      <c r="C36" s="573"/>
      <c r="D36" s="603"/>
      <c r="E36" s="578"/>
      <c r="F36" s="604"/>
      <c r="G36" s="605"/>
      <c r="H36" s="575"/>
      <c r="I36" s="576"/>
      <c r="J36" s="580"/>
      <c r="K36" s="578"/>
      <c r="L36" s="579"/>
      <c r="M36" s="581"/>
      <c r="N36" s="582"/>
      <c r="O36" s="583"/>
      <c r="P36" s="606"/>
      <c r="Q36" s="607"/>
      <c r="R36" s="585"/>
      <c r="S36" s="635"/>
      <c r="T36" s="587"/>
      <c r="U36" s="587"/>
      <c r="V36" s="634"/>
      <c r="W36" s="634"/>
      <c r="X36" s="540"/>
    </row>
    <row r="37" spans="1:56" ht="9" customHeight="1">
      <c r="A37" s="588" t="s">
        <v>211</v>
      </c>
      <c r="B37" s="589"/>
      <c r="C37" s="590"/>
      <c r="D37" s="591" t="str">
        <f>IF(L33="","",L33)</f>
        <v/>
      </c>
      <c r="E37" s="555" t="s">
        <v>30</v>
      </c>
      <c r="F37" s="592" t="str">
        <f>IF(J33="","",J33)</f>
        <v/>
      </c>
      <c r="G37" s="608" t="str">
        <f>IF(L35="","",L35)</f>
        <v/>
      </c>
      <c r="H37" s="555" t="s">
        <v>30</v>
      </c>
      <c r="I37" s="592" t="str">
        <f>IF(J35="","",J35)</f>
        <v/>
      </c>
      <c r="J37" s="593"/>
      <c r="K37" s="594"/>
      <c r="L37" s="609"/>
      <c r="M37" s="610">
        <f>IF(OR(D37="",F37=""),0,POWER(2,SIGN(D37-F37)+1)-1)+IF(OR(G37="",I37=""),0,POWER(2,SIGN(G37-I37)+1)-1)</f>
        <v>0</v>
      </c>
      <c r="N37" s="611">
        <f>SUM(D37,G37)</f>
        <v>0</v>
      </c>
      <c r="O37" s="612">
        <f>SUM(F37,I37)</f>
        <v>0</v>
      </c>
      <c r="P37" s="600">
        <f>N37-O37</f>
        <v>0</v>
      </c>
      <c r="Q37" s="601" t="str">
        <f>IF(X31&gt;0,RANK(X37,X33:X38),"")</f>
        <v/>
      </c>
      <c r="R37" s="602"/>
      <c r="S37" s="633" t="str">
        <f>IF(OR(J33&lt;&gt;F37,L33&lt;&gt;D37),"×","")</f>
        <v/>
      </c>
      <c r="T37" s="569" t="str">
        <f>IF(OR(J35&lt;&gt;I37,L35&lt;&gt;G37),"×","")</f>
        <v/>
      </c>
      <c r="U37" s="569"/>
      <c r="V37" s="634"/>
      <c r="W37" s="634"/>
      <c r="X37" s="636">
        <f>M37*10000+P37*100+N37</f>
        <v>0</v>
      </c>
    </row>
    <row r="38" spans="1:56" ht="9" customHeight="1">
      <c r="A38" s="613"/>
      <c r="B38" s="614"/>
      <c r="C38" s="615"/>
      <c r="D38" s="616"/>
      <c r="E38" s="617"/>
      <c r="F38" s="618"/>
      <c r="G38" s="619"/>
      <c r="H38" s="617"/>
      <c r="I38" s="618"/>
      <c r="J38" s="545"/>
      <c r="K38" s="542"/>
      <c r="L38" s="543"/>
      <c r="M38" s="620"/>
      <c r="N38" s="621"/>
      <c r="O38" s="622"/>
      <c r="P38" s="623"/>
      <c r="Q38" s="541"/>
      <c r="R38" s="624"/>
      <c r="S38" s="635"/>
      <c r="T38" s="587"/>
      <c r="U38" s="587"/>
      <c r="V38" s="634"/>
      <c r="W38" s="634"/>
      <c r="X38" s="540"/>
    </row>
    <row r="39" spans="1:56" ht="9" customHeight="1">
      <c r="A39" s="637"/>
      <c r="B39" s="628"/>
      <c r="C39" s="629"/>
      <c r="D39" s="637"/>
      <c r="E39" s="628"/>
      <c r="F39" s="629"/>
      <c r="G39" s="629"/>
      <c r="H39" s="629"/>
      <c r="I39" s="629"/>
      <c r="J39" s="629"/>
      <c r="K39" s="629"/>
      <c r="L39" s="629"/>
      <c r="M39" s="629"/>
      <c r="N39" s="629"/>
      <c r="O39" s="629"/>
      <c r="P39" s="629"/>
      <c r="Q39" s="629"/>
      <c r="R39" s="629"/>
      <c r="S39" s="629"/>
      <c r="T39" s="629"/>
      <c r="U39" s="629"/>
      <c r="V39" s="638"/>
      <c r="W39" s="638"/>
      <c r="X39" s="638"/>
    </row>
    <row r="40" spans="1:56" ht="9" customHeight="1">
      <c r="A40" s="525" t="s">
        <v>212</v>
      </c>
      <c r="B40" s="639"/>
      <c r="C40" s="639"/>
      <c r="D40" s="640"/>
      <c r="E40" s="640"/>
      <c r="F40" s="640"/>
      <c r="G40" s="640"/>
      <c r="H40" s="640"/>
      <c r="I40" s="640"/>
      <c r="J40" s="640"/>
      <c r="K40" s="640"/>
      <c r="L40" s="640"/>
      <c r="M40" s="631"/>
      <c r="N40" s="631"/>
      <c r="O40" s="631"/>
      <c r="P40" s="631"/>
      <c r="Q40" s="502"/>
      <c r="R40" s="502"/>
      <c r="S40" s="502"/>
      <c r="T40" s="502"/>
      <c r="U40" s="502"/>
      <c r="V40" s="502"/>
      <c r="W40" s="637"/>
      <c r="X40" s="641"/>
      <c r="Y40" s="641"/>
    </row>
    <row r="41" spans="1:56" ht="9" customHeight="1">
      <c r="A41" s="639"/>
      <c r="B41" s="639"/>
      <c r="C41" s="639"/>
      <c r="D41" s="640"/>
      <c r="E41" s="640"/>
      <c r="F41" s="640"/>
      <c r="G41" s="640"/>
      <c r="H41" s="640"/>
      <c r="I41" s="640"/>
      <c r="J41" s="640"/>
      <c r="K41" s="640"/>
      <c r="L41" s="640"/>
      <c r="M41" s="631"/>
      <c r="N41" s="631"/>
      <c r="O41" s="631"/>
      <c r="P41" s="631"/>
      <c r="Q41" s="502"/>
      <c r="R41" s="502"/>
      <c r="S41" s="502"/>
      <c r="T41" s="502"/>
      <c r="U41" s="502"/>
      <c r="V41" s="502"/>
      <c r="W41" s="637"/>
      <c r="X41" s="641"/>
      <c r="Y41" s="641"/>
    </row>
    <row r="42" spans="1:56" ht="9" customHeight="1">
      <c r="A42" s="642"/>
      <c r="B42" s="643"/>
      <c r="C42" s="644"/>
      <c r="D42" s="645" t="s">
        <v>213</v>
      </c>
      <c r="E42" s="646"/>
      <c r="F42" s="646"/>
      <c r="G42" s="647" t="s">
        <v>214</v>
      </c>
      <c r="H42" s="646"/>
      <c r="I42" s="646"/>
      <c r="J42" s="647" t="s">
        <v>215</v>
      </c>
      <c r="K42" s="646"/>
      <c r="L42" s="648"/>
    </row>
    <row r="43" spans="1:56" ht="9" customHeight="1">
      <c r="A43" s="649"/>
      <c r="B43" s="650"/>
      <c r="C43" s="651"/>
      <c r="D43" s="652"/>
      <c r="E43" s="653"/>
      <c r="F43" s="653"/>
      <c r="G43" s="653"/>
      <c r="H43" s="653"/>
      <c r="I43" s="653"/>
      <c r="J43" s="653"/>
      <c r="K43" s="653"/>
      <c r="L43" s="654"/>
    </row>
    <row r="44" spans="1:56" ht="9" customHeight="1">
      <c r="A44" s="655" t="s">
        <v>216</v>
      </c>
      <c r="B44" s="656"/>
      <c r="C44" s="657"/>
      <c r="D44" s="658"/>
      <c r="E44" s="659"/>
      <c r="F44" s="659"/>
      <c r="G44" s="660"/>
      <c r="H44" s="659"/>
      <c r="I44" s="659"/>
      <c r="J44" s="660"/>
      <c r="K44" s="659"/>
      <c r="L44" s="661"/>
    </row>
    <row r="45" spans="1:56" ht="9" customHeight="1">
      <c r="A45" s="662"/>
      <c r="B45" s="663"/>
      <c r="C45" s="664"/>
      <c r="D45" s="665"/>
      <c r="E45" s="666"/>
      <c r="F45" s="666"/>
      <c r="G45" s="666"/>
      <c r="H45" s="666"/>
      <c r="I45" s="666"/>
      <c r="J45" s="666"/>
      <c r="K45" s="666"/>
      <c r="L45" s="667"/>
    </row>
    <row r="46" spans="1:56" ht="9" customHeight="1">
      <c r="A46" s="668" t="s">
        <v>217</v>
      </c>
      <c r="B46" s="663"/>
      <c r="C46" s="664"/>
      <c r="D46" s="669"/>
      <c r="E46" s="666"/>
      <c r="F46" s="666"/>
      <c r="G46" s="670"/>
      <c r="H46" s="666"/>
      <c r="I46" s="666"/>
      <c r="J46" s="670"/>
      <c r="K46" s="666"/>
      <c r="L46" s="667"/>
    </row>
    <row r="47" spans="1:56" ht="9" customHeight="1">
      <c r="A47" s="649"/>
      <c r="B47" s="650"/>
      <c r="C47" s="651"/>
      <c r="D47" s="671"/>
      <c r="E47" s="672"/>
      <c r="F47" s="672"/>
      <c r="G47" s="672"/>
      <c r="H47" s="672"/>
      <c r="I47" s="672"/>
      <c r="J47" s="672"/>
      <c r="K47" s="672"/>
      <c r="L47" s="673"/>
    </row>
    <row r="48" spans="1:56" ht="9" customHeight="1">
      <c r="A48" s="502"/>
      <c r="B48" s="502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632"/>
      <c r="X48" s="674"/>
      <c r="Y48" s="674"/>
      <c r="AD48" s="675"/>
      <c r="AE48" s="675"/>
      <c r="AF48" s="675"/>
      <c r="AG48" s="675"/>
      <c r="AH48" s="676"/>
      <c r="AI48" s="676"/>
      <c r="AJ48" s="676"/>
      <c r="AK48" s="676"/>
      <c r="AL48" s="676"/>
      <c r="AM48" s="676"/>
      <c r="AN48" s="676"/>
      <c r="AO48" s="676"/>
      <c r="AP48" s="676"/>
      <c r="AQ48" s="676"/>
      <c r="AR48" s="676"/>
      <c r="AS48" s="676"/>
      <c r="AT48" s="676"/>
      <c r="AU48" s="676"/>
      <c r="AV48" s="676"/>
      <c r="AW48" s="676"/>
      <c r="AX48" s="676"/>
      <c r="AY48" s="676"/>
      <c r="AZ48" s="675"/>
      <c r="BA48" s="675"/>
      <c r="BB48" s="675"/>
      <c r="BC48" s="675"/>
      <c r="BD48" s="675"/>
    </row>
    <row r="49" spans="1:56" ht="9" customHeight="1">
      <c r="A49" s="525"/>
      <c r="B49" s="639"/>
      <c r="C49" s="639"/>
      <c r="D49" s="525" t="s">
        <v>54</v>
      </c>
      <c r="E49" s="639"/>
      <c r="F49" s="639"/>
      <c r="G49" s="639"/>
      <c r="H49" s="639"/>
      <c r="I49" s="639"/>
      <c r="J49" s="639"/>
      <c r="K49" s="631"/>
      <c r="L49" s="631"/>
      <c r="M49" s="631"/>
      <c r="N49" s="631"/>
      <c r="O49" s="631"/>
      <c r="P49" s="631"/>
      <c r="Q49" s="502"/>
      <c r="R49" s="502"/>
      <c r="S49" s="502"/>
      <c r="T49" s="502"/>
      <c r="U49" s="502"/>
      <c r="V49" s="502"/>
      <c r="W49" s="637"/>
      <c r="X49" s="641"/>
      <c r="Y49" s="641"/>
    </row>
    <row r="50" spans="1:56" ht="9" customHeight="1">
      <c r="A50" s="639"/>
      <c r="B50" s="639"/>
      <c r="C50" s="639"/>
      <c r="D50" s="639"/>
      <c r="E50" s="639"/>
      <c r="F50" s="639"/>
      <c r="G50" s="639"/>
      <c r="H50" s="639"/>
      <c r="I50" s="639"/>
      <c r="J50" s="639"/>
      <c r="K50" s="631"/>
      <c r="L50" s="631"/>
      <c r="M50" s="631"/>
      <c r="N50" s="631"/>
      <c r="O50" s="631"/>
      <c r="P50" s="631"/>
      <c r="Q50" s="502"/>
      <c r="R50" s="502"/>
      <c r="S50" s="502"/>
      <c r="T50" s="502"/>
      <c r="U50" s="502"/>
      <c r="V50" s="502"/>
      <c r="W50" s="637"/>
      <c r="X50" s="641"/>
      <c r="Y50" s="641"/>
    </row>
    <row r="51" spans="1:56" ht="9" customHeight="1">
      <c r="A51" s="677" t="s">
        <v>218</v>
      </c>
      <c r="B51" s="677"/>
      <c r="C51" s="677"/>
      <c r="D51" s="677"/>
      <c r="E51" s="677"/>
      <c r="F51" s="677"/>
      <c r="G51" s="677"/>
      <c r="H51" s="677"/>
      <c r="I51" s="677"/>
      <c r="J51" s="677"/>
      <c r="K51" s="677"/>
      <c r="L51" s="677"/>
      <c r="M51" s="677"/>
      <c r="N51" s="677"/>
      <c r="O51" s="677"/>
      <c r="P51" s="677"/>
      <c r="Q51" s="677"/>
      <c r="R51" s="502"/>
      <c r="S51" s="502"/>
      <c r="T51" s="502"/>
      <c r="U51" s="502"/>
      <c r="V51" s="502"/>
      <c r="W51" s="637"/>
    </row>
    <row r="52" spans="1:56" ht="9" customHeight="1">
      <c r="A52" s="677"/>
      <c r="B52" s="677"/>
      <c r="C52" s="677"/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502"/>
      <c r="S52" s="502"/>
      <c r="T52" s="502"/>
      <c r="U52" s="502"/>
      <c r="V52" s="502"/>
      <c r="W52" s="637"/>
      <c r="X52" s="674"/>
      <c r="AC52" s="675"/>
      <c r="AD52" s="675"/>
      <c r="AE52" s="675"/>
      <c r="AF52" s="675"/>
      <c r="AG52" s="676"/>
      <c r="AH52" s="676"/>
      <c r="AI52" s="676"/>
      <c r="AJ52" s="676"/>
      <c r="AK52" s="676"/>
      <c r="AL52" s="676"/>
      <c r="AM52" s="676"/>
      <c r="AN52" s="676"/>
      <c r="AO52" s="676"/>
      <c r="AP52" s="676"/>
      <c r="AQ52" s="676"/>
      <c r="AR52" s="676"/>
      <c r="AS52" s="676"/>
      <c r="AT52" s="676"/>
      <c r="AU52" s="676"/>
      <c r="AV52" s="676"/>
      <c r="AW52" s="676"/>
      <c r="AX52" s="676"/>
      <c r="AY52" s="675"/>
      <c r="AZ52" s="675"/>
      <c r="BA52" s="675"/>
      <c r="BB52" s="675"/>
      <c r="BC52" s="675"/>
    </row>
    <row r="53" spans="1:56" ht="9" customHeight="1">
      <c r="A53" s="502"/>
      <c r="B53" s="678"/>
      <c r="C53" s="678"/>
      <c r="D53" s="678"/>
      <c r="E53" s="678"/>
      <c r="F53" s="678"/>
      <c r="G53" s="678"/>
      <c r="H53" s="679"/>
      <c r="I53" s="678"/>
      <c r="J53" s="678"/>
      <c r="K53" s="625"/>
      <c r="L53" s="680" t="s">
        <v>219</v>
      </c>
      <c r="M53" s="529"/>
      <c r="N53" s="529"/>
      <c r="O53" s="529"/>
      <c r="P53" s="530"/>
      <c r="Q53" s="681"/>
      <c r="R53" s="678"/>
      <c r="S53" s="678"/>
      <c r="T53" s="678"/>
      <c r="U53" s="678"/>
      <c r="V53" s="678"/>
      <c r="W53" s="632"/>
      <c r="X53" s="674"/>
      <c r="Y53" s="674"/>
      <c r="AD53" s="675"/>
      <c r="AE53" s="675"/>
      <c r="AF53" s="675"/>
      <c r="AG53" s="675"/>
      <c r="AH53" s="676"/>
      <c r="AI53" s="676"/>
      <c r="AJ53" s="676"/>
      <c r="AK53" s="676"/>
      <c r="AL53" s="676"/>
      <c r="AM53" s="676"/>
      <c r="AN53" s="676"/>
      <c r="AO53" s="676"/>
      <c r="AP53" s="676"/>
      <c r="AQ53" s="676"/>
      <c r="AR53" s="676"/>
      <c r="AS53" s="676"/>
      <c r="AT53" s="676"/>
      <c r="AU53" s="676"/>
      <c r="AV53" s="676"/>
      <c r="AW53" s="676"/>
      <c r="AX53" s="676"/>
      <c r="AY53" s="676"/>
      <c r="AZ53" s="675"/>
      <c r="BA53" s="675"/>
      <c r="BB53" s="675"/>
      <c r="BC53" s="675"/>
      <c r="BD53" s="675"/>
    </row>
    <row r="54" spans="1:56" ht="9" customHeight="1">
      <c r="A54" s="682" t="s">
        <v>220</v>
      </c>
      <c r="B54" s="683"/>
      <c r="C54" s="529"/>
      <c r="D54" s="529"/>
      <c r="E54" s="529"/>
      <c r="F54" s="530"/>
      <c r="G54" s="684"/>
      <c r="H54" s="685"/>
      <c r="I54" s="678"/>
      <c r="J54" s="678"/>
      <c r="K54" s="625"/>
      <c r="L54" s="686"/>
      <c r="M54" s="542"/>
      <c r="N54" s="542"/>
      <c r="O54" s="542"/>
      <c r="P54" s="543"/>
      <c r="Q54" s="687" t="s">
        <v>221</v>
      </c>
      <c r="R54" s="681"/>
      <c r="S54" s="678"/>
      <c r="T54" s="678"/>
      <c r="U54" s="678"/>
      <c r="V54" s="678"/>
      <c r="W54" s="632"/>
    </row>
    <row r="55" spans="1:56" ht="9" customHeight="1">
      <c r="A55" s="688"/>
      <c r="B55" s="689"/>
      <c r="C55" s="542"/>
      <c r="D55" s="542"/>
      <c r="E55" s="542"/>
      <c r="F55" s="543"/>
      <c r="G55" s="690"/>
      <c r="H55" s="691"/>
      <c r="I55" s="681"/>
      <c r="J55" s="678"/>
      <c r="K55" s="625"/>
      <c r="L55" s="625"/>
      <c r="M55" s="625"/>
      <c r="N55" s="625"/>
      <c r="O55" s="625"/>
      <c r="P55" s="625"/>
      <c r="Q55" s="692"/>
      <c r="R55" s="684"/>
      <c r="S55" s="693" t="s">
        <v>215</v>
      </c>
      <c r="T55" s="694"/>
      <c r="U55" s="695"/>
      <c r="V55" s="696"/>
      <c r="W55" s="632"/>
    </row>
    <row r="56" spans="1:56" ht="9" customHeight="1">
      <c r="A56" s="697"/>
      <c r="B56" s="697"/>
      <c r="C56" s="625"/>
      <c r="D56" s="625"/>
      <c r="E56" s="625"/>
      <c r="F56" s="625"/>
      <c r="G56" s="638"/>
      <c r="H56" s="698"/>
      <c r="I56" s="681"/>
      <c r="J56" s="679"/>
      <c r="K56" s="625"/>
      <c r="L56" s="678"/>
      <c r="M56" s="678"/>
      <c r="N56" s="678"/>
      <c r="O56" s="678"/>
      <c r="P56" s="678"/>
      <c r="Q56" s="699"/>
      <c r="R56" s="678"/>
      <c r="S56" s="700"/>
      <c r="T56" s="701"/>
      <c r="U56" s="702"/>
      <c r="V56" s="703"/>
      <c r="W56" s="632"/>
    </row>
    <row r="57" spans="1:56" ht="9" customHeight="1">
      <c r="A57" s="704"/>
      <c r="B57" s="704"/>
      <c r="C57" s="678"/>
      <c r="D57" s="678"/>
      <c r="E57" s="678"/>
      <c r="F57" s="678"/>
      <c r="G57" s="692"/>
      <c r="H57" s="705" t="s">
        <v>222</v>
      </c>
      <c r="I57" s="681"/>
      <c r="J57" s="685"/>
      <c r="K57" s="706"/>
      <c r="L57" s="680" t="s">
        <v>223</v>
      </c>
      <c r="M57" s="528"/>
      <c r="N57" s="707"/>
      <c r="O57" s="707"/>
      <c r="P57" s="708"/>
      <c r="Q57" s="709"/>
      <c r="R57" s="681"/>
      <c r="S57" s="678"/>
      <c r="T57" s="678"/>
      <c r="U57" s="678"/>
      <c r="V57" s="678"/>
      <c r="W57" s="502"/>
      <c r="X57" s="674"/>
      <c r="Y57" s="674"/>
      <c r="AD57" s="675"/>
      <c r="AE57" s="675"/>
      <c r="AF57" s="675"/>
      <c r="AG57" s="675"/>
      <c r="AH57" s="676"/>
      <c r="AI57" s="676"/>
      <c r="AJ57" s="676"/>
      <c r="AK57" s="676"/>
      <c r="AL57" s="676"/>
      <c r="AM57" s="676"/>
      <c r="AN57" s="676"/>
      <c r="AO57" s="676"/>
      <c r="AP57" s="676"/>
      <c r="AQ57" s="676"/>
      <c r="AR57" s="676"/>
      <c r="AS57" s="676"/>
      <c r="AT57" s="676"/>
      <c r="AU57" s="676"/>
      <c r="AV57" s="676"/>
      <c r="AW57" s="676"/>
      <c r="AX57" s="676"/>
      <c r="AY57" s="676"/>
      <c r="AZ57" s="675"/>
      <c r="BA57" s="675"/>
      <c r="BB57" s="675"/>
      <c r="BC57" s="675"/>
      <c r="BD57" s="675"/>
    </row>
    <row r="58" spans="1:56" ht="9" customHeight="1">
      <c r="A58" s="682" t="s">
        <v>224</v>
      </c>
      <c r="B58" s="683"/>
      <c r="C58" s="529"/>
      <c r="D58" s="529"/>
      <c r="E58" s="529"/>
      <c r="F58" s="530"/>
      <c r="G58" s="710"/>
      <c r="H58" s="705"/>
      <c r="I58" s="711"/>
      <c r="J58" s="712"/>
      <c r="K58" s="713"/>
      <c r="L58" s="686"/>
      <c r="M58" s="714"/>
      <c r="N58" s="715"/>
      <c r="O58" s="715"/>
      <c r="P58" s="716"/>
      <c r="Q58" s="678"/>
      <c r="R58" s="678"/>
      <c r="S58" s="678"/>
      <c r="T58" s="678"/>
      <c r="U58" s="678"/>
      <c r="V58" s="678"/>
      <c r="W58" s="502"/>
      <c r="X58" s="674"/>
      <c r="Y58" s="674"/>
      <c r="AD58" s="675"/>
      <c r="AE58" s="675"/>
      <c r="AF58" s="675"/>
      <c r="AG58" s="675"/>
      <c r="AH58" s="676"/>
      <c r="AI58" s="676"/>
      <c r="AJ58" s="676"/>
      <c r="AK58" s="676"/>
      <c r="AL58" s="676"/>
      <c r="AM58" s="676"/>
      <c r="AN58" s="676"/>
      <c r="AO58" s="676"/>
      <c r="AP58" s="676"/>
      <c r="AQ58" s="676"/>
      <c r="AR58" s="676"/>
      <c r="AS58" s="676"/>
      <c r="AT58" s="676"/>
      <c r="AU58" s="676"/>
      <c r="AV58" s="676"/>
      <c r="AW58" s="676"/>
      <c r="AX58" s="676"/>
      <c r="AY58" s="676"/>
      <c r="AZ58" s="675"/>
      <c r="BA58" s="675"/>
      <c r="BB58" s="675"/>
      <c r="BC58" s="675"/>
      <c r="BD58" s="675"/>
    </row>
    <row r="59" spans="1:56" ht="9" customHeight="1">
      <c r="A59" s="688"/>
      <c r="B59" s="689"/>
      <c r="C59" s="542"/>
      <c r="D59" s="542"/>
      <c r="E59" s="542"/>
      <c r="F59" s="543"/>
      <c r="G59" s="717" t="s">
        <v>225</v>
      </c>
      <c r="H59" s="718"/>
      <c r="I59" s="681"/>
      <c r="J59" s="719"/>
      <c r="K59" s="713"/>
      <c r="L59" s="625"/>
      <c r="M59" s="625"/>
      <c r="N59" s="625"/>
      <c r="O59" s="625"/>
      <c r="P59" s="706"/>
      <c r="Q59" s="706"/>
      <c r="R59" s="706"/>
      <c r="S59" s="706"/>
      <c r="T59" s="706"/>
      <c r="U59" s="706"/>
      <c r="V59" s="502"/>
      <c r="W59" s="502"/>
      <c r="AD59" s="675"/>
      <c r="AE59" s="675"/>
      <c r="AF59" s="675"/>
      <c r="AG59" s="675"/>
      <c r="AH59" s="675"/>
      <c r="AI59" s="675"/>
      <c r="AJ59" s="675"/>
      <c r="AK59" s="675"/>
      <c r="AL59" s="675"/>
      <c r="AM59" s="675"/>
      <c r="AN59" s="675"/>
      <c r="AO59" s="675"/>
      <c r="AP59" s="675"/>
      <c r="AQ59" s="675"/>
      <c r="AR59" s="675"/>
      <c r="AS59" s="675"/>
      <c r="AT59" s="675"/>
      <c r="AU59" s="675"/>
      <c r="AV59" s="675"/>
      <c r="AW59" s="675"/>
      <c r="AX59" s="675"/>
      <c r="AY59" s="675"/>
      <c r="AZ59" s="675"/>
      <c r="BA59" s="675"/>
      <c r="BB59" s="675"/>
      <c r="BC59" s="675"/>
      <c r="BD59" s="675"/>
    </row>
    <row r="60" spans="1:56" ht="9" customHeight="1">
      <c r="A60" s="697"/>
      <c r="B60" s="697"/>
      <c r="C60" s="625"/>
      <c r="D60" s="625"/>
      <c r="E60" s="625"/>
      <c r="F60" s="625"/>
      <c r="G60" s="705"/>
      <c r="H60" s="720"/>
      <c r="I60" s="681"/>
      <c r="J60" s="719"/>
      <c r="K60" s="713"/>
      <c r="L60" s="625"/>
      <c r="M60" s="625"/>
      <c r="N60" s="625"/>
      <c r="O60" s="625"/>
      <c r="P60" s="678"/>
      <c r="Q60" s="678"/>
      <c r="R60" s="678"/>
      <c r="S60" s="678"/>
      <c r="T60" s="678"/>
      <c r="U60" s="678"/>
      <c r="V60" s="502"/>
      <c r="W60" s="502"/>
      <c r="AD60" s="675"/>
      <c r="AE60" s="675"/>
      <c r="AF60" s="675"/>
      <c r="AG60" s="675"/>
      <c r="AH60" s="675"/>
      <c r="AI60" s="675"/>
      <c r="AJ60" s="675"/>
      <c r="AK60" s="675"/>
      <c r="AL60" s="675"/>
      <c r="AM60" s="675"/>
      <c r="AN60" s="675"/>
      <c r="AO60" s="675"/>
      <c r="AP60" s="675"/>
      <c r="AQ60" s="675"/>
      <c r="AR60" s="675"/>
      <c r="AS60" s="675"/>
      <c r="AT60" s="675"/>
      <c r="AU60" s="675"/>
      <c r="AV60" s="675"/>
      <c r="AW60" s="675"/>
      <c r="AX60" s="675"/>
      <c r="AY60" s="675"/>
      <c r="AZ60" s="675"/>
      <c r="BA60" s="675"/>
      <c r="BB60" s="675"/>
      <c r="BC60" s="675"/>
      <c r="BD60" s="675"/>
    </row>
    <row r="61" spans="1:56" ht="9" customHeight="1">
      <c r="A61" s="704"/>
      <c r="B61" s="704"/>
      <c r="C61" s="678"/>
      <c r="D61" s="678"/>
      <c r="E61" s="678"/>
      <c r="F61" s="678"/>
      <c r="G61" s="705"/>
      <c r="H61" s="721"/>
      <c r="I61" s="698"/>
      <c r="J61" s="719"/>
      <c r="K61" s="681"/>
      <c r="L61" s="678"/>
      <c r="M61" s="678"/>
      <c r="N61" s="678"/>
      <c r="O61" s="678"/>
      <c r="P61" s="678"/>
      <c r="Q61" s="678"/>
      <c r="R61" s="678"/>
      <c r="S61" s="678"/>
      <c r="T61" s="678"/>
      <c r="U61" s="678"/>
      <c r="V61" s="502"/>
      <c r="W61" s="632"/>
      <c r="AD61" s="675"/>
      <c r="AE61" s="675"/>
      <c r="AF61" s="675"/>
      <c r="AG61" s="675"/>
      <c r="AH61" s="675"/>
      <c r="AI61" s="675"/>
      <c r="AJ61" s="675"/>
      <c r="AK61" s="675"/>
      <c r="AL61" s="675"/>
      <c r="AM61" s="675"/>
      <c r="AN61" s="675"/>
      <c r="AO61" s="675"/>
      <c r="AP61" s="675"/>
      <c r="AQ61" s="675"/>
      <c r="AR61" s="675"/>
      <c r="AS61" s="675"/>
      <c r="AT61" s="675"/>
      <c r="AU61" s="675"/>
      <c r="AV61" s="675"/>
      <c r="AW61" s="675"/>
      <c r="AX61" s="675"/>
      <c r="AY61" s="675"/>
      <c r="AZ61" s="675"/>
      <c r="BA61" s="675"/>
      <c r="BB61" s="675"/>
      <c r="BC61" s="675"/>
      <c r="BD61" s="675"/>
    </row>
    <row r="62" spans="1:56" ht="9" customHeight="1">
      <c r="A62" s="682" t="s">
        <v>226</v>
      </c>
      <c r="B62" s="683"/>
      <c r="C62" s="529"/>
      <c r="D62" s="529"/>
      <c r="E62" s="529"/>
      <c r="F62" s="530"/>
      <c r="G62" s="722"/>
      <c r="H62" s="633"/>
      <c r="I62" s="698"/>
      <c r="J62" s="719"/>
      <c r="K62" s="681"/>
      <c r="L62" s="678"/>
      <c r="M62" s="678"/>
      <c r="N62" s="678"/>
      <c r="O62" s="678"/>
      <c r="P62" s="678"/>
      <c r="Q62" s="678"/>
      <c r="R62" s="678"/>
      <c r="S62" s="678"/>
      <c r="T62" s="678"/>
      <c r="U62" s="678"/>
      <c r="V62" s="502"/>
      <c r="W62" s="632"/>
      <c r="AD62" s="675"/>
      <c r="AE62" s="675"/>
      <c r="AF62" s="675"/>
      <c r="AG62" s="675"/>
      <c r="AH62" s="675"/>
      <c r="AI62" s="675"/>
      <c r="AJ62" s="675"/>
      <c r="AK62" s="675"/>
      <c r="AL62" s="675"/>
      <c r="AM62" s="675"/>
      <c r="AN62" s="675"/>
      <c r="AO62" s="675"/>
      <c r="AP62" s="675"/>
      <c r="AQ62" s="675"/>
      <c r="AR62" s="675"/>
      <c r="AS62" s="675"/>
      <c r="AT62" s="675"/>
      <c r="AU62" s="675"/>
      <c r="AV62" s="675"/>
      <c r="AW62" s="675"/>
      <c r="AX62" s="675"/>
      <c r="AY62" s="675"/>
      <c r="AZ62" s="675"/>
      <c r="BA62" s="675"/>
      <c r="BB62" s="675"/>
      <c r="BC62" s="675"/>
      <c r="BD62" s="675"/>
    </row>
    <row r="63" spans="1:56" ht="9" customHeight="1">
      <c r="A63" s="688"/>
      <c r="B63" s="689"/>
      <c r="C63" s="542"/>
      <c r="D63" s="542"/>
      <c r="E63" s="542"/>
      <c r="F63" s="543"/>
      <c r="G63" s="687"/>
      <c r="H63" s="698"/>
      <c r="I63" s="698"/>
      <c r="J63" s="705" t="s">
        <v>227</v>
      </c>
      <c r="K63" s="681"/>
      <c r="L63" s="678"/>
      <c r="M63" s="678"/>
      <c r="N63" s="678"/>
      <c r="O63" s="678"/>
      <c r="P63" s="678"/>
      <c r="Q63" s="678"/>
      <c r="R63" s="678"/>
      <c r="S63" s="678"/>
      <c r="T63" s="678"/>
      <c r="U63" s="678"/>
      <c r="V63" s="502"/>
      <c r="W63" s="502"/>
      <c r="Z63" s="675"/>
      <c r="AA63" s="675"/>
      <c r="AB63" s="675"/>
      <c r="AC63" s="675"/>
      <c r="AR63" s="675"/>
      <c r="AS63" s="675"/>
      <c r="AT63" s="675"/>
      <c r="AU63" s="675"/>
      <c r="AV63" s="675"/>
      <c r="AW63" s="675"/>
      <c r="AX63" s="675"/>
      <c r="AY63" s="675"/>
      <c r="AZ63" s="675"/>
      <c r="BA63" s="675"/>
      <c r="BB63" s="675"/>
      <c r="BC63" s="675"/>
      <c r="BD63" s="675"/>
    </row>
    <row r="64" spans="1:56" ht="9" customHeight="1">
      <c r="A64" s="697"/>
      <c r="B64" s="697"/>
      <c r="C64" s="625"/>
      <c r="D64" s="625"/>
      <c r="E64" s="625"/>
      <c r="F64" s="625"/>
      <c r="G64" s="567"/>
      <c r="H64" s="698"/>
      <c r="I64" s="698"/>
      <c r="J64" s="705"/>
      <c r="K64" s="684"/>
      <c r="L64" s="721" t="s">
        <v>228</v>
      </c>
      <c r="M64" s="687"/>
      <c r="N64" s="687"/>
      <c r="O64" s="723"/>
      <c r="P64" s="678"/>
      <c r="Q64" s="678"/>
      <c r="R64" s="678"/>
      <c r="S64" s="678"/>
      <c r="T64" s="678"/>
      <c r="U64" s="678"/>
      <c r="V64" s="502"/>
      <c r="W64" s="502"/>
      <c r="Z64" s="675"/>
      <c r="AA64" s="675"/>
      <c r="AB64" s="675"/>
      <c r="AC64" s="675"/>
      <c r="AR64" s="675"/>
      <c r="AS64" s="675"/>
      <c r="AT64" s="675"/>
      <c r="AU64" s="675"/>
      <c r="AV64" s="675"/>
      <c r="AW64" s="675"/>
      <c r="AX64" s="675"/>
      <c r="AY64" s="675"/>
      <c r="AZ64" s="675"/>
      <c r="BA64" s="675"/>
      <c r="BB64" s="675"/>
      <c r="BC64" s="675"/>
      <c r="BD64" s="675"/>
    </row>
    <row r="65" spans="1:56" s="675" customFormat="1" ht="9" customHeight="1">
      <c r="A65" s="704"/>
      <c r="B65" s="704"/>
      <c r="C65" s="678"/>
      <c r="D65" s="678"/>
      <c r="E65" s="678"/>
      <c r="F65" s="678"/>
      <c r="G65" s="692"/>
      <c r="H65" s="698"/>
      <c r="I65" s="698"/>
      <c r="J65" s="705"/>
      <c r="K65" s="678"/>
      <c r="L65" s="724"/>
      <c r="M65" s="725"/>
      <c r="N65" s="725"/>
      <c r="O65" s="709"/>
      <c r="P65" s="678"/>
      <c r="Q65" s="678"/>
      <c r="R65" s="678"/>
      <c r="S65" s="678"/>
      <c r="T65" s="678"/>
      <c r="U65" s="678"/>
      <c r="V65" s="502"/>
      <c r="W65" s="502"/>
      <c r="AD65" s="524"/>
      <c r="AE65" s="524"/>
      <c r="AF65" s="524"/>
      <c r="AG65" s="524"/>
      <c r="AH65" s="524"/>
      <c r="AI65" s="524"/>
      <c r="AJ65" s="524"/>
      <c r="AK65" s="524"/>
      <c r="AL65" s="524"/>
      <c r="AM65" s="524"/>
      <c r="AN65" s="524"/>
      <c r="AO65" s="524"/>
      <c r="AP65" s="524"/>
      <c r="AQ65" s="524"/>
      <c r="AR65" s="524"/>
      <c r="AS65" s="524"/>
      <c r="AT65" s="524"/>
      <c r="AU65" s="524"/>
      <c r="AV65" s="524"/>
      <c r="AW65" s="524"/>
      <c r="AX65" s="524"/>
      <c r="AY65" s="524"/>
      <c r="AZ65" s="524"/>
      <c r="BA65" s="524"/>
      <c r="BB65" s="524"/>
      <c r="BC65" s="524"/>
      <c r="BD65" s="524"/>
    </row>
    <row r="66" spans="1:56" s="675" customFormat="1" ht="9" customHeight="1">
      <c r="A66" s="682" t="s">
        <v>229</v>
      </c>
      <c r="B66" s="683"/>
      <c r="C66" s="529"/>
      <c r="D66" s="529"/>
      <c r="E66" s="529"/>
      <c r="F66" s="530"/>
      <c r="G66" s="710"/>
      <c r="H66" s="698"/>
      <c r="I66" s="698"/>
      <c r="J66" s="705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502"/>
      <c r="W66" s="502"/>
      <c r="AD66" s="524"/>
      <c r="AE66" s="524"/>
      <c r="AF66" s="524"/>
      <c r="AG66" s="524"/>
      <c r="AH66" s="524"/>
      <c r="AI66" s="524"/>
      <c r="AJ66" s="524"/>
      <c r="AK66" s="524"/>
      <c r="AL66" s="524"/>
      <c r="AM66" s="524"/>
      <c r="AN66" s="524"/>
      <c r="AO66" s="524"/>
      <c r="AP66" s="524"/>
      <c r="AQ66" s="524"/>
      <c r="AR66" s="524"/>
      <c r="AS66" s="524"/>
      <c r="AT66" s="524"/>
      <c r="AU66" s="524"/>
      <c r="AV66" s="524"/>
      <c r="AW66" s="524"/>
      <c r="AX66" s="524"/>
      <c r="AY66" s="524"/>
      <c r="AZ66" s="524"/>
      <c r="BA66" s="524"/>
      <c r="BB66" s="524"/>
      <c r="BC66" s="524"/>
      <c r="BD66" s="524"/>
    </row>
    <row r="67" spans="1:56" s="675" customFormat="1" ht="9" customHeight="1">
      <c r="A67" s="688"/>
      <c r="B67" s="689"/>
      <c r="C67" s="542"/>
      <c r="D67" s="542"/>
      <c r="E67" s="542"/>
      <c r="F67" s="543"/>
      <c r="G67" s="717" t="s">
        <v>230</v>
      </c>
      <c r="H67" s="726"/>
      <c r="I67" s="638"/>
      <c r="J67" s="727"/>
      <c r="K67" s="638"/>
      <c r="L67" s="638"/>
      <c r="M67" s="638"/>
      <c r="N67" s="638"/>
      <c r="O67" s="678"/>
      <c r="P67" s="678"/>
      <c r="Q67" s="678"/>
      <c r="R67" s="678"/>
      <c r="S67" s="678"/>
      <c r="T67" s="678"/>
      <c r="U67" s="678"/>
      <c r="V67" s="502"/>
      <c r="W67" s="502"/>
      <c r="AD67" s="524"/>
      <c r="AE67" s="524"/>
      <c r="AF67" s="524"/>
      <c r="AG67" s="524"/>
      <c r="AH67" s="524"/>
      <c r="AI67" s="524"/>
      <c r="AJ67" s="524"/>
      <c r="AK67" s="524"/>
      <c r="AL67" s="524"/>
      <c r="AM67" s="524"/>
      <c r="AN67" s="524"/>
      <c r="AO67" s="524"/>
      <c r="AP67" s="524"/>
      <c r="AQ67" s="524"/>
      <c r="AR67" s="524"/>
      <c r="AS67" s="524"/>
      <c r="AT67" s="524"/>
      <c r="AU67" s="524"/>
      <c r="AV67" s="524"/>
      <c r="AW67" s="524"/>
      <c r="AX67" s="524"/>
      <c r="AY67" s="524"/>
      <c r="AZ67" s="524"/>
      <c r="BA67" s="524"/>
      <c r="BB67" s="524"/>
      <c r="BC67" s="524"/>
      <c r="BD67" s="524"/>
    </row>
    <row r="68" spans="1:56" s="675" customFormat="1" ht="9" customHeight="1">
      <c r="A68" s="697"/>
      <c r="B68" s="697"/>
      <c r="C68" s="625"/>
      <c r="D68" s="625"/>
      <c r="E68" s="625"/>
      <c r="F68" s="625"/>
      <c r="G68" s="705"/>
      <c r="H68" s="728"/>
      <c r="I68" s="638"/>
      <c r="J68" s="727"/>
      <c r="K68" s="638"/>
      <c r="L68" s="638"/>
      <c r="M68" s="638"/>
      <c r="N68" s="638"/>
      <c r="O68" s="678"/>
      <c r="P68" s="678"/>
      <c r="Q68" s="678"/>
      <c r="R68" s="678"/>
      <c r="S68" s="678"/>
      <c r="T68" s="678"/>
      <c r="U68" s="678"/>
      <c r="V68" s="502"/>
      <c r="W68" s="502"/>
      <c r="AD68" s="524"/>
      <c r="AE68" s="524"/>
      <c r="AF68" s="524"/>
      <c r="AG68" s="524"/>
      <c r="AH68" s="524"/>
      <c r="AI68" s="524"/>
      <c r="AJ68" s="524"/>
      <c r="AK68" s="524"/>
      <c r="AL68" s="524"/>
      <c r="AM68" s="524"/>
      <c r="AN68" s="524"/>
      <c r="AO68" s="524"/>
      <c r="AP68" s="524"/>
      <c r="AQ68" s="524"/>
      <c r="AR68" s="524"/>
      <c r="AS68" s="524"/>
      <c r="AT68" s="524"/>
      <c r="AU68" s="524"/>
      <c r="AV68" s="524"/>
      <c r="AW68" s="524"/>
      <c r="AX68" s="524"/>
      <c r="AY68" s="524"/>
      <c r="AZ68" s="524"/>
      <c r="BA68" s="524"/>
      <c r="BB68" s="524"/>
      <c r="BC68" s="524"/>
      <c r="BD68" s="524"/>
    </row>
    <row r="69" spans="1:56" s="675" customFormat="1" ht="9" customHeight="1">
      <c r="A69" s="704"/>
      <c r="B69" s="704"/>
      <c r="C69" s="678"/>
      <c r="D69" s="678"/>
      <c r="E69" s="678"/>
      <c r="F69" s="678"/>
      <c r="G69" s="705"/>
      <c r="H69" s="729"/>
      <c r="I69" s="638"/>
      <c r="J69" s="727"/>
      <c r="K69" s="638"/>
      <c r="L69" s="638"/>
      <c r="M69" s="638"/>
      <c r="N69" s="638"/>
      <c r="O69" s="678"/>
      <c r="P69" s="678"/>
      <c r="Q69" s="678"/>
      <c r="R69" s="678"/>
      <c r="S69" s="678"/>
      <c r="T69" s="678"/>
      <c r="U69" s="678"/>
      <c r="V69" s="502"/>
      <c r="W69" s="502"/>
      <c r="AD69" s="524"/>
      <c r="AE69" s="524"/>
      <c r="AF69" s="524"/>
      <c r="AG69" s="524"/>
      <c r="AH69" s="524"/>
      <c r="AI69" s="524"/>
      <c r="AJ69" s="524"/>
      <c r="AK69" s="524"/>
      <c r="AL69" s="524"/>
      <c r="AM69" s="524"/>
      <c r="AN69" s="524"/>
      <c r="AO69" s="524"/>
      <c r="AP69" s="524"/>
      <c r="AQ69" s="524"/>
      <c r="AR69" s="524"/>
      <c r="AS69" s="524"/>
      <c r="AT69" s="524"/>
      <c r="AU69" s="524"/>
      <c r="AV69" s="524"/>
      <c r="AW69" s="524"/>
      <c r="AX69" s="524"/>
      <c r="AY69" s="524"/>
      <c r="AZ69" s="524"/>
      <c r="BA69" s="524"/>
      <c r="BB69" s="524"/>
      <c r="BC69" s="524"/>
      <c r="BD69" s="524"/>
    </row>
    <row r="70" spans="1:56" s="675" customFormat="1" ht="9" customHeight="1">
      <c r="A70" s="730" t="s">
        <v>231</v>
      </c>
      <c r="B70" s="731"/>
      <c r="C70" s="529"/>
      <c r="D70" s="529"/>
      <c r="E70" s="529"/>
      <c r="F70" s="530"/>
      <c r="G70" s="722"/>
      <c r="H70" s="719"/>
      <c r="I70" s="698"/>
      <c r="J70" s="719"/>
      <c r="K70" s="678"/>
      <c r="L70" s="678"/>
      <c r="M70" s="678"/>
      <c r="N70" s="678"/>
      <c r="O70" s="678"/>
      <c r="P70" s="678"/>
      <c r="Q70" s="678"/>
      <c r="R70" s="678"/>
      <c r="S70" s="678"/>
      <c r="T70" s="678"/>
      <c r="U70" s="678"/>
      <c r="V70" s="502"/>
      <c r="W70" s="502"/>
      <c r="AD70" s="524"/>
      <c r="AE70" s="524"/>
      <c r="AF70" s="524"/>
      <c r="AG70" s="524"/>
      <c r="AH70" s="524"/>
      <c r="AI70" s="524"/>
      <c r="AJ70" s="524"/>
      <c r="AK70" s="524"/>
      <c r="AL70" s="524"/>
      <c r="AM70" s="524"/>
      <c r="AN70" s="524"/>
      <c r="AO70" s="524"/>
      <c r="AP70" s="524"/>
      <c r="AQ70" s="524"/>
      <c r="AR70" s="524"/>
      <c r="AS70" s="524"/>
      <c r="AT70" s="524"/>
      <c r="AU70" s="524"/>
      <c r="AV70" s="524"/>
      <c r="AW70" s="524"/>
      <c r="AX70" s="524"/>
      <c r="AY70" s="524"/>
      <c r="AZ70" s="524"/>
      <c r="BA70" s="524"/>
      <c r="BB70" s="524"/>
      <c r="BC70" s="524"/>
      <c r="BD70" s="524"/>
    </row>
    <row r="71" spans="1:56" s="675" customFormat="1" ht="9" customHeight="1">
      <c r="A71" s="732"/>
      <c r="B71" s="733"/>
      <c r="C71" s="542"/>
      <c r="D71" s="542"/>
      <c r="E71" s="542"/>
      <c r="F71" s="543"/>
      <c r="G71" s="687"/>
      <c r="H71" s="705" t="s">
        <v>232</v>
      </c>
      <c r="I71" s="698"/>
      <c r="J71" s="734"/>
      <c r="K71" s="678"/>
      <c r="L71" s="678"/>
      <c r="M71" s="678"/>
      <c r="N71" s="678"/>
      <c r="O71" s="678"/>
      <c r="P71" s="678"/>
      <c r="Q71" s="678"/>
      <c r="R71" s="678"/>
      <c r="S71" s="678"/>
      <c r="T71" s="678"/>
      <c r="U71" s="678"/>
      <c r="V71" s="502"/>
      <c r="W71" s="678"/>
      <c r="AD71" s="524"/>
      <c r="AE71" s="524"/>
      <c r="AF71" s="524"/>
      <c r="AG71" s="524"/>
      <c r="AH71" s="524"/>
      <c r="AI71" s="524"/>
      <c r="AJ71" s="524"/>
      <c r="AK71" s="524"/>
      <c r="AL71" s="524"/>
      <c r="AM71" s="524"/>
      <c r="AN71" s="524"/>
      <c r="AO71" s="524"/>
      <c r="AP71" s="524"/>
      <c r="AQ71" s="524"/>
      <c r="AR71" s="524"/>
      <c r="AS71" s="524"/>
      <c r="AT71" s="524"/>
      <c r="AU71" s="524"/>
      <c r="AV71" s="524"/>
      <c r="AW71" s="524"/>
      <c r="AX71" s="524"/>
      <c r="AY71" s="524"/>
      <c r="AZ71" s="524"/>
      <c r="BA71" s="524"/>
      <c r="BB71" s="524"/>
      <c r="BC71" s="524"/>
      <c r="BD71" s="524"/>
    </row>
    <row r="72" spans="1:56" s="675" customFormat="1" ht="9" customHeight="1">
      <c r="A72" s="735"/>
      <c r="B72" s="735"/>
      <c r="C72" s="625"/>
      <c r="D72" s="625"/>
      <c r="E72" s="625"/>
      <c r="F72" s="625"/>
      <c r="G72" s="736"/>
      <c r="H72" s="705"/>
      <c r="I72" s="711"/>
      <c r="J72" s="737"/>
      <c r="K72" s="678"/>
      <c r="L72" s="680" t="s">
        <v>233</v>
      </c>
      <c r="M72" s="529"/>
      <c r="N72" s="529"/>
      <c r="O72" s="529"/>
      <c r="P72" s="530"/>
      <c r="Q72" s="681"/>
      <c r="R72" s="678"/>
      <c r="S72" s="678"/>
      <c r="T72" s="678"/>
      <c r="U72" s="678"/>
      <c r="V72" s="678"/>
      <c r="W72" s="678"/>
      <c r="AD72" s="524"/>
      <c r="AE72" s="524"/>
      <c r="AF72" s="524"/>
      <c r="AG72" s="524"/>
      <c r="AH72" s="524"/>
      <c r="AI72" s="524"/>
      <c r="AJ72" s="524"/>
      <c r="AK72" s="524"/>
      <c r="AL72" s="524"/>
      <c r="AM72" s="524"/>
      <c r="AN72" s="524"/>
      <c r="AO72" s="524"/>
      <c r="AP72" s="524"/>
      <c r="AQ72" s="524"/>
      <c r="AR72" s="524"/>
      <c r="AS72" s="524"/>
      <c r="AT72" s="524"/>
      <c r="AU72" s="524"/>
      <c r="AV72" s="524"/>
      <c r="AW72" s="524"/>
      <c r="AX72" s="524"/>
      <c r="AY72" s="524"/>
      <c r="AZ72" s="524"/>
      <c r="BA72" s="524"/>
      <c r="BB72" s="524"/>
      <c r="BC72" s="524"/>
      <c r="BD72" s="524"/>
    </row>
    <row r="73" spans="1:56" s="675" customFormat="1" ht="9" customHeight="1">
      <c r="A73" s="704"/>
      <c r="B73" s="704"/>
      <c r="C73" s="678"/>
      <c r="D73" s="678"/>
      <c r="E73" s="678"/>
      <c r="F73" s="678"/>
      <c r="G73" s="638"/>
      <c r="H73" s="719"/>
      <c r="I73" s="698"/>
      <c r="J73" s="569"/>
      <c r="K73" s="678"/>
      <c r="L73" s="686"/>
      <c r="M73" s="542"/>
      <c r="N73" s="542"/>
      <c r="O73" s="542"/>
      <c r="P73" s="543"/>
      <c r="Q73" s="687" t="s">
        <v>234</v>
      </c>
      <c r="R73" s="681"/>
      <c r="S73" s="678"/>
      <c r="T73" s="678"/>
      <c r="U73" s="678"/>
      <c r="V73" s="678"/>
      <c r="W73" s="678"/>
      <c r="AD73" s="524"/>
      <c r="AE73" s="524"/>
      <c r="AF73" s="524"/>
      <c r="AG73" s="524"/>
      <c r="AH73" s="524"/>
      <c r="AI73" s="524"/>
      <c r="AJ73" s="524"/>
      <c r="AK73" s="524"/>
      <c r="AL73" s="524"/>
      <c r="AM73" s="524"/>
      <c r="AN73" s="524"/>
      <c r="AO73" s="524"/>
      <c r="AP73" s="524"/>
      <c r="AQ73" s="524"/>
      <c r="AR73" s="524"/>
      <c r="AS73" s="524"/>
      <c r="AT73" s="524"/>
      <c r="AU73" s="524"/>
      <c r="AV73" s="524"/>
      <c r="AW73" s="524"/>
      <c r="AX73" s="524"/>
      <c r="AY73" s="524"/>
      <c r="AZ73" s="524"/>
      <c r="BA73" s="524"/>
      <c r="BB73" s="524"/>
      <c r="BC73" s="524"/>
      <c r="BD73" s="524"/>
    </row>
    <row r="74" spans="1:56" s="675" customFormat="1" ht="9" customHeight="1">
      <c r="A74" s="682" t="s">
        <v>235</v>
      </c>
      <c r="B74" s="683"/>
      <c r="C74" s="529"/>
      <c r="D74" s="529"/>
      <c r="E74" s="529"/>
      <c r="F74" s="530"/>
      <c r="G74" s="738"/>
      <c r="H74" s="734"/>
      <c r="I74" s="698"/>
      <c r="J74" s="678"/>
      <c r="K74" s="678"/>
      <c r="L74" s="625"/>
      <c r="M74" s="625"/>
      <c r="N74" s="625"/>
      <c r="O74" s="625"/>
      <c r="P74" s="625"/>
      <c r="Q74" s="692"/>
      <c r="R74" s="684"/>
      <c r="S74" s="721"/>
      <c r="T74" s="687"/>
      <c r="U74" s="687"/>
      <c r="V74" s="723"/>
      <c r="W74" s="678"/>
      <c r="AD74" s="524"/>
      <c r="AE74" s="524"/>
      <c r="AF74" s="524"/>
      <c r="AG74" s="524"/>
      <c r="AH74" s="524"/>
      <c r="AI74" s="524"/>
      <c r="AJ74" s="524"/>
      <c r="AK74" s="524"/>
      <c r="AL74" s="524"/>
      <c r="AM74" s="524"/>
      <c r="AN74" s="524"/>
      <c r="AO74" s="524"/>
      <c r="AP74" s="524"/>
      <c r="AQ74" s="524"/>
      <c r="AR74" s="524"/>
      <c r="AS74" s="524"/>
      <c r="AT74" s="524"/>
      <c r="AU74" s="524"/>
      <c r="AV74" s="524"/>
      <c r="AW74" s="524"/>
      <c r="AX74" s="524"/>
      <c r="AY74" s="524"/>
      <c r="AZ74" s="524"/>
      <c r="BA74" s="524"/>
      <c r="BB74" s="524"/>
      <c r="BC74" s="524"/>
      <c r="BD74" s="524"/>
    </row>
    <row r="75" spans="1:56" s="675" customFormat="1" ht="9" customHeight="1">
      <c r="A75" s="688"/>
      <c r="B75" s="689"/>
      <c r="C75" s="542"/>
      <c r="D75" s="542"/>
      <c r="E75" s="542"/>
      <c r="F75" s="543"/>
      <c r="G75" s="681"/>
      <c r="H75" s="737"/>
      <c r="I75" s="698"/>
      <c r="J75" s="678"/>
      <c r="K75" s="678"/>
      <c r="L75" s="678"/>
      <c r="M75" s="678"/>
      <c r="N75" s="678"/>
      <c r="O75" s="678"/>
      <c r="P75" s="678"/>
      <c r="Q75" s="699"/>
      <c r="R75" s="678"/>
      <c r="S75" s="724"/>
      <c r="T75" s="725"/>
      <c r="U75" s="725"/>
      <c r="V75" s="709"/>
      <c r="W75" s="678"/>
      <c r="AD75" s="524"/>
      <c r="AE75" s="524"/>
      <c r="AF75" s="524"/>
      <c r="AG75" s="524"/>
      <c r="AH75" s="524"/>
      <c r="AI75" s="524"/>
      <c r="AJ75" s="524"/>
      <c r="AK75" s="524"/>
      <c r="AL75" s="524"/>
      <c r="AM75" s="524"/>
      <c r="AN75" s="524"/>
      <c r="AO75" s="524"/>
      <c r="AP75" s="524"/>
      <c r="AQ75" s="524"/>
      <c r="AR75" s="524"/>
      <c r="AS75" s="524"/>
      <c r="AT75" s="524"/>
      <c r="AU75" s="524"/>
      <c r="AV75" s="524"/>
      <c r="AW75" s="524"/>
      <c r="AX75" s="524"/>
      <c r="AY75" s="524"/>
      <c r="AZ75" s="524"/>
      <c r="BA75" s="524"/>
      <c r="BB75" s="524"/>
      <c r="BC75" s="524"/>
      <c r="BD75" s="524"/>
    </row>
    <row r="76" spans="1:56" s="675" customFormat="1" ht="9" customHeight="1">
      <c r="A76" s="629"/>
      <c r="B76" s="706"/>
      <c r="C76" s="706"/>
      <c r="D76" s="706"/>
      <c r="E76" s="706"/>
      <c r="F76" s="706"/>
      <c r="G76" s="706"/>
      <c r="H76" s="569"/>
      <c r="I76" s="698"/>
      <c r="J76" s="678"/>
      <c r="K76" s="678"/>
      <c r="L76" s="680" t="s">
        <v>236</v>
      </c>
      <c r="M76" s="529"/>
      <c r="N76" s="529"/>
      <c r="O76" s="529"/>
      <c r="P76" s="530"/>
      <c r="Q76" s="709"/>
      <c r="R76" s="681"/>
      <c r="S76" s="678"/>
      <c r="T76" s="678"/>
      <c r="U76" s="678"/>
      <c r="V76" s="678"/>
      <c r="W76" s="678"/>
      <c r="AD76" s="524"/>
      <c r="AE76" s="524"/>
      <c r="AF76" s="524"/>
      <c r="AG76" s="524"/>
      <c r="AH76" s="524"/>
      <c r="AI76" s="524"/>
      <c r="AJ76" s="524"/>
      <c r="AK76" s="524"/>
      <c r="AL76" s="524"/>
      <c r="AM76" s="524"/>
      <c r="AN76" s="524"/>
      <c r="AO76" s="524"/>
      <c r="AP76" s="524"/>
      <c r="AQ76" s="524"/>
      <c r="AR76" s="524"/>
      <c r="AS76" s="524"/>
      <c r="AT76" s="524"/>
      <c r="AU76" s="524"/>
      <c r="AV76" s="524"/>
      <c r="AW76" s="524"/>
      <c r="AX76" s="524"/>
      <c r="AY76" s="524"/>
      <c r="AZ76" s="524"/>
      <c r="BA76" s="524"/>
      <c r="BB76" s="524"/>
      <c r="BC76" s="524"/>
      <c r="BD76" s="524"/>
    </row>
    <row r="77" spans="1:56" s="675" customFormat="1" ht="9" customHeight="1">
      <c r="A77" s="629"/>
      <c r="B77" s="629"/>
      <c r="C77" s="625"/>
      <c r="D77" s="625"/>
      <c r="E77" s="625"/>
      <c r="F77" s="625"/>
      <c r="G77" s="706"/>
      <c r="H77" s="638"/>
      <c r="I77" s="698"/>
      <c r="J77" s="678"/>
      <c r="K77" s="678"/>
      <c r="L77" s="686"/>
      <c r="M77" s="542"/>
      <c r="N77" s="542"/>
      <c r="O77" s="542"/>
      <c r="P77" s="543"/>
      <c r="Q77" s="678"/>
      <c r="R77" s="678"/>
      <c r="S77" s="678"/>
      <c r="T77" s="678"/>
      <c r="U77" s="678"/>
      <c r="V77" s="678"/>
      <c r="W77" s="678"/>
      <c r="AD77" s="524"/>
      <c r="AE77" s="524"/>
      <c r="AF77" s="524"/>
      <c r="AG77" s="524"/>
      <c r="AH77" s="524"/>
      <c r="AI77" s="524"/>
      <c r="AJ77" s="524"/>
      <c r="AK77" s="524"/>
      <c r="AL77" s="524"/>
      <c r="AM77" s="524"/>
      <c r="AN77" s="524"/>
      <c r="AO77" s="524"/>
      <c r="AP77" s="524"/>
      <c r="AQ77" s="524"/>
      <c r="AR77" s="524"/>
      <c r="AS77" s="524"/>
      <c r="AT77" s="524"/>
      <c r="AU77" s="524"/>
      <c r="AV77" s="524"/>
      <c r="AW77" s="524"/>
      <c r="AX77" s="524"/>
      <c r="AY77" s="524"/>
      <c r="AZ77" s="524"/>
      <c r="BA77" s="524"/>
      <c r="BB77" s="524"/>
      <c r="BC77" s="524"/>
      <c r="BD77" s="524"/>
    </row>
    <row r="78" spans="1:56" ht="9" customHeight="1">
      <c r="A78" s="739"/>
      <c r="B78" s="739"/>
      <c r="C78" s="739"/>
      <c r="D78" s="739"/>
      <c r="E78" s="739"/>
      <c r="F78" s="739"/>
      <c r="G78" s="739"/>
      <c r="H78" s="739"/>
      <c r="I78" s="739"/>
      <c r="J78" s="739"/>
      <c r="K78" s="739"/>
      <c r="L78" s="739"/>
      <c r="M78" s="739"/>
      <c r="N78" s="739"/>
      <c r="O78" s="739"/>
      <c r="P78" s="739"/>
      <c r="Q78" s="739"/>
      <c r="R78" s="628"/>
      <c r="S78" s="637"/>
      <c r="T78" s="637"/>
      <c r="U78" s="637"/>
      <c r="V78" s="637"/>
      <c r="W78" s="637"/>
      <c r="X78" s="641"/>
      <c r="Y78" s="641"/>
    </row>
    <row r="79" spans="1:56" ht="9" customHeight="1"/>
    <row r="80" spans="1:56" ht="9" customHeight="1"/>
    <row r="81" spans="1:19" ht="9" customHeight="1"/>
    <row r="82" spans="1:19" ht="9" customHeight="1"/>
    <row r="83" spans="1:19" ht="9" customHeight="1"/>
    <row r="84" spans="1:19" ht="9" customHeight="1"/>
    <row r="85" spans="1:19" ht="9" customHeight="1">
      <c r="A85" s="525"/>
      <c r="B85" s="526"/>
      <c r="C85" s="526"/>
      <c r="D85" s="525"/>
      <c r="E85" s="526"/>
      <c r="F85" s="526"/>
      <c r="G85" s="526"/>
      <c r="H85" s="526"/>
      <c r="I85" s="526"/>
      <c r="J85" s="526"/>
      <c r="K85" s="526"/>
      <c r="L85" s="526"/>
      <c r="M85" s="526"/>
      <c r="N85" s="526"/>
      <c r="O85" s="526"/>
      <c r="P85" s="526"/>
      <c r="Q85" s="526"/>
      <c r="R85" s="526"/>
      <c r="S85" s="526"/>
    </row>
    <row r="86" spans="1:19" ht="9" customHeight="1">
      <c r="A86" s="526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</row>
    <row r="87" spans="1:19" ht="9" customHeight="1">
      <c r="A87" s="526"/>
      <c r="B87" s="526"/>
      <c r="C87" s="526"/>
      <c r="D87" s="526"/>
      <c r="E87" s="526"/>
      <c r="F87" s="526"/>
      <c r="G87" s="527"/>
      <c r="H87" s="526"/>
      <c r="I87" s="526"/>
      <c r="J87" s="526"/>
      <c r="K87" s="526"/>
      <c r="L87" s="526"/>
      <c r="M87" s="526"/>
      <c r="N87" s="526"/>
      <c r="O87" s="526"/>
      <c r="P87" s="526"/>
      <c r="Q87" s="526"/>
      <c r="R87" s="526"/>
      <c r="S87" s="526"/>
    </row>
    <row r="88" spans="1:19" ht="9" customHeight="1"/>
    <row r="89" spans="1:19" ht="9" customHeight="1"/>
    <row r="90" spans="1:19" ht="9" customHeight="1"/>
    <row r="91" spans="1:19" ht="9" customHeight="1"/>
    <row r="92" spans="1:19" ht="9" customHeight="1"/>
    <row r="93" spans="1:19" ht="9" customHeight="1"/>
    <row r="94" spans="1:19" ht="9" customHeight="1"/>
    <row r="95" spans="1:19" ht="9" customHeight="1"/>
    <row r="96" spans="1:19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</sheetData>
  <sheetProtection selectLockedCells="1"/>
  <mergeCells count="266">
    <mergeCell ref="S74:V75"/>
    <mergeCell ref="H75:H76"/>
    <mergeCell ref="L76:L77"/>
    <mergeCell ref="M76:P77"/>
    <mergeCell ref="A85:C87"/>
    <mergeCell ref="D85:S87"/>
    <mergeCell ref="H71:H72"/>
    <mergeCell ref="J72:J73"/>
    <mergeCell ref="L72:L73"/>
    <mergeCell ref="M72:P73"/>
    <mergeCell ref="Q73:Q76"/>
    <mergeCell ref="A74:B75"/>
    <mergeCell ref="C74:F75"/>
    <mergeCell ref="J63:J66"/>
    <mergeCell ref="L64:O65"/>
    <mergeCell ref="G65:G66"/>
    <mergeCell ref="A66:B67"/>
    <mergeCell ref="C66:F67"/>
    <mergeCell ref="G67:G70"/>
    <mergeCell ref="H67:H68"/>
    <mergeCell ref="A70:B71"/>
    <mergeCell ref="C70:F71"/>
    <mergeCell ref="G71:G72"/>
    <mergeCell ref="A58:B59"/>
    <mergeCell ref="C58:F59"/>
    <mergeCell ref="G59:G62"/>
    <mergeCell ref="H61:H62"/>
    <mergeCell ref="A62:B63"/>
    <mergeCell ref="C62:F63"/>
    <mergeCell ref="G63:G64"/>
    <mergeCell ref="S55:S56"/>
    <mergeCell ref="T55:V56"/>
    <mergeCell ref="J56:J57"/>
    <mergeCell ref="G57:G58"/>
    <mergeCell ref="H57:H58"/>
    <mergeCell ref="L57:L58"/>
    <mergeCell ref="M57:P58"/>
    <mergeCell ref="A49:C50"/>
    <mergeCell ref="D49:J50"/>
    <mergeCell ref="A51:Q52"/>
    <mergeCell ref="H53:H54"/>
    <mergeCell ref="L53:L54"/>
    <mergeCell ref="M53:P54"/>
    <mergeCell ref="A54:B55"/>
    <mergeCell ref="C54:F55"/>
    <mergeCell ref="Q54:Q57"/>
    <mergeCell ref="A44:C45"/>
    <mergeCell ref="D44:F45"/>
    <mergeCell ref="G44:I45"/>
    <mergeCell ref="J44:L45"/>
    <mergeCell ref="A46:C47"/>
    <mergeCell ref="D46:F47"/>
    <mergeCell ref="G46:I47"/>
    <mergeCell ref="J46:L47"/>
    <mergeCell ref="U37:U38"/>
    <mergeCell ref="V37:V38"/>
    <mergeCell ref="W37:W38"/>
    <mergeCell ref="X37:X38"/>
    <mergeCell ref="A40:L41"/>
    <mergeCell ref="A42:C43"/>
    <mergeCell ref="D42:F43"/>
    <mergeCell ref="G42:I43"/>
    <mergeCell ref="J42:L43"/>
    <mergeCell ref="N37:N38"/>
    <mergeCell ref="O37:O38"/>
    <mergeCell ref="P37:P38"/>
    <mergeCell ref="Q37:R38"/>
    <mergeCell ref="S37:S38"/>
    <mergeCell ref="T37:T38"/>
    <mergeCell ref="X35:X36"/>
    <mergeCell ref="A37:C38"/>
    <mergeCell ref="D37:D38"/>
    <mergeCell ref="E37:E38"/>
    <mergeCell ref="F37:F38"/>
    <mergeCell ref="G37:G38"/>
    <mergeCell ref="H37:H38"/>
    <mergeCell ref="I37:I38"/>
    <mergeCell ref="J37:L38"/>
    <mergeCell ref="M37:M38"/>
    <mergeCell ref="Q35:R36"/>
    <mergeCell ref="S35:S36"/>
    <mergeCell ref="T35:T36"/>
    <mergeCell ref="U35:U36"/>
    <mergeCell ref="V35:V36"/>
    <mergeCell ref="W35:W36"/>
    <mergeCell ref="K35:K36"/>
    <mergeCell ref="L35:L36"/>
    <mergeCell ref="M35:M36"/>
    <mergeCell ref="N35:N36"/>
    <mergeCell ref="O35:O36"/>
    <mergeCell ref="P35:P36"/>
    <mergeCell ref="U33:U34"/>
    <mergeCell ref="V33:V34"/>
    <mergeCell ref="W33:W34"/>
    <mergeCell ref="X33:X34"/>
    <mergeCell ref="A35:C36"/>
    <mergeCell ref="D35:D36"/>
    <mergeCell ref="E35:E36"/>
    <mergeCell ref="F35:F36"/>
    <mergeCell ref="G35:I36"/>
    <mergeCell ref="J35:J36"/>
    <mergeCell ref="N33:N34"/>
    <mergeCell ref="O33:O34"/>
    <mergeCell ref="P33:P34"/>
    <mergeCell ref="Q33:R34"/>
    <mergeCell ref="S33:S34"/>
    <mergeCell ref="T33:T34"/>
    <mergeCell ref="X31:X32"/>
    <mergeCell ref="A33:C34"/>
    <mergeCell ref="D33:F34"/>
    <mergeCell ref="G33:G34"/>
    <mergeCell ref="H33:H34"/>
    <mergeCell ref="I33:I34"/>
    <mergeCell ref="J33:J34"/>
    <mergeCell ref="K33:K34"/>
    <mergeCell ref="L33:L34"/>
    <mergeCell ref="M33:M34"/>
    <mergeCell ref="X28:X29"/>
    <mergeCell ref="A31:C32"/>
    <mergeCell ref="D31:F32"/>
    <mergeCell ref="G31:I32"/>
    <mergeCell ref="J31:L32"/>
    <mergeCell ref="M31:M32"/>
    <mergeCell ref="N31:N32"/>
    <mergeCell ref="O31:O32"/>
    <mergeCell ref="P31:P32"/>
    <mergeCell ref="Q31:R32"/>
    <mergeCell ref="Q28:R29"/>
    <mergeCell ref="S28:S29"/>
    <mergeCell ref="T28:T29"/>
    <mergeCell ref="U28:U29"/>
    <mergeCell ref="V28:V29"/>
    <mergeCell ref="W28:W29"/>
    <mergeCell ref="I28:I29"/>
    <mergeCell ref="J28:L29"/>
    <mergeCell ref="M28:M29"/>
    <mergeCell ref="N28:N29"/>
    <mergeCell ref="O28:O29"/>
    <mergeCell ref="P28:P29"/>
    <mergeCell ref="U26:U27"/>
    <mergeCell ref="V26:V27"/>
    <mergeCell ref="W26:W27"/>
    <mergeCell ref="X26:X27"/>
    <mergeCell ref="A28:C29"/>
    <mergeCell ref="D28:D29"/>
    <mergeCell ref="E28:E29"/>
    <mergeCell ref="F28:F29"/>
    <mergeCell ref="G28:G29"/>
    <mergeCell ref="H28:H29"/>
    <mergeCell ref="N26:N27"/>
    <mergeCell ref="O26:O27"/>
    <mergeCell ref="P26:P27"/>
    <mergeCell ref="Q26:R27"/>
    <mergeCell ref="S26:S27"/>
    <mergeCell ref="T26:T27"/>
    <mergeCell ref="X24:X25"/>
    <mergeCell ref="A26:C27"/>
    <mergeCell ref="D26:D27"/>
    <mergeCell ref="E26:E27"/>
    <mergeCell ref="F26:F27"/>
    <mergeCell ref="G26:I27"/>
    <mergeCell ref="J26:J27"/>
    <mergeCell ref="K26:K27"/>
    <mergeCell ref="L26:L27"/>
    <mergeCell ref="M26:M27"/>
    <mergeCell ref="Q24:R25"/>
    <mergeCell ref="S24:S25"/>
    <mergeCell ref="T24:T25"/>
    <mergeCell ref="U24:U25"/>
    <mergeCell ref="V24:V25"/>
    <mergeCell ref="W24:W25"/>
    <mergeCell ref="K24:K25"/>
    <mergeCell ref="L24:L25"/>
    <mergeCell ref="M24:M25"/>
    <mergeCell ref="N24:N25"/>
    <mergeCell ref="O24:O25"/>
    <mergeCell ref="P24:P25"/>
    <mergeCell ref="O22:O23"/>
    <mergeCell ref="P22:P23"/>
    <mergeCell ref="Q22:R23"/>
    <mergeCell ref="X22:X23"/>
    <mergeCell ref="A24:C25"/>
    <mergeCell ref="D24:F25"/>
    <mergeCell ref="G24:G25"/>
    <mergeCell ref="H24:H25"/>
    <mergeCell ref="I24:I25"/>
    <mergeCell ref="J24:J25"/>
    <mergeCell ref="A22:C23"/>
    <mergeCell ref="D22:F23"/>
    <mergeCell ref="G22:I23"/>
    <mergeCell ref="J22:L23"/>
    <mergeCell ref="M22:M23"/>
    <mergeCell ref="N22:N23"/>
    <mergeCell ref="Q19:R20"/>
    <mergeCell ref="S19:S20"/>
    <mergeCell ref="T19:U20"/>
    <mergeCell ref="V19:V20"/>
    <mergeCell ref="W19:W20"/>
    <mergeCell ref="X19:X20"/>
    <mergeCell ref="I19:I20"/>
    <mergeCell ref="J19:L20"/>
    <mergeCell ref="M19:M20"/>
    <mergeCell ref="N19:N20"/>
    <mergeCell ref="O19:O20"/>
    <mergeCell ref="P19:P20"/>
    <mergeCell ref="A19:C20"/>
    <mergeCell ref="D19:D20"/>
    <mergeCell ref="E19:E20"/>
    <mergeCell ref="F19:F20"/>
    <mergeCell ref="G19:G20"/>
    <mergeCell ref="H19:H20"/>
    <mergeCell ref="Q17:R18"/>
    <mergeCell ref="S17:S18"/>
    <mergeCell ref="T17:U18"/>
    <mergeCell ref="V17:V18"/>
    <mergeCell ref="W17:W18"/>
    <mergeCell ref="X17:X18"/>
    <mergeCell ref="K17:K18"/>
    <mergeCell ref="L17:L18"/>
    <mergeCell ref="M17:M18"/>
    <mergeCell ref="N17:N18"/>
    <mergeCell ref="O17:O18"/>
    <mergeCell ref="P17:P18"/>
    <mergeCell ref="A17:C18"/>
    <mergeCell ref="D17:D18"/>
    <mergeCell ref="E17:E18"/>
    <mergeCell ref="F17:F18"/>
    <mergeCell ref="G17:I18"/>
    <mergeCell ref="J17:J18"/>
    <mergeCell ref="Q15:R16"/>
    <mergeCell ref="S15:S16"/>
    <mergeCell ref="T15:U16"/>
    <mergeCell ref="V15:V16"/>
    <mergeCell ref="W15:W16"/>
    <mergeCell ref="X15:X16"/>
    <mergeCell ref="K15:K16"/>
    <mergeCell ref="L15:L16"/>
    <mergeCell ref="M15:M16"/>
    <mergeCell ref="N15:N16"/>
    <mergeCell ref="O15:O16"/>
    <mergeCell ref="P15:P16"/>
    <mergeCell ref="A15:C16"/>
    <mergeCell ref="D15:F16"/>
    <mergeCell ref="G15:G16"/>
    <mergeCell ref="H15:H16"/>
    <mergeCell ref="I15:I16"/>
    <mergeCell ref="J15:J16"/>
    <mergeCell ref="O13:O14"/>
    <mergeCell ref="P13:P14"/>
    <mergeCell ref="Q13:R14"/>
    <mergeCell ref="S13:S14"/>
    <mergeCell ref="T13:U14"/>
    <mergeCell ref="X13:X14"/>
    <mergeCell ref="A13:C14"/>
    <mergeCell ref="D13:F14"/>
    <mergeCell ref="G13:I14"/>
    <mergeCell ref="J13:L14"/>
    <mergeCell ref="M13:M14"/>
    <mergeCell ref="N13:N14"/>
    <mergeCell ref="V1:V2"/>
    <mergeCell ref="E2:G2"/>
    <mergeCell ref="H2:K2"/>
    <mergeCell ref="E4:O5"/>
    <mergeCell ref="E6:R7"/>
    <mergeCell ref="A10:C12"/>
    <mergeCell ref="D10:S12"/>
  </mergeCells>
  <phoneticPr fontId="3"/>
  <pageMargins left="0.59027777777777779" right="0.39305555555555555" top="0.59027777777777779" bottom="0.39305555555555555" header="0.31458333333333333" footer="0.31458333333333333"/>
  <pageSetup paperSize="9" orientation="portrait" horizontalDpi="4294967293" verticalDpi="360" r:id="rId1"/>
  <headerFooter alignWithMargins="0"/>
  <colBreaks count="1" manualBreakCount="1">
    <brk id="26" max="9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E59F8-A7AF-4C56-9F9E-FABA22F13DD5}">
  <dimension ref="A1:BS51"/>
  <sheetViews>
    <sheetView tabSelected="1" view="pageBreakPreview" zoomScaleNormal="100" zoomScaleSheetLayoutView="100" workbookViewId="0">
      <selection activeCell="N17" sqref="N17:X18"/>
    </sheetView>
  </sheetViews>
  <sheetFormatPr defaultColWidth="13" defaultRowHeight="9.6"/>
  <cols>
    <col min="1" max="71" width="3.6640625" style="678" customWidth="1"/>
    <col min="72" max="256" width="13" style="678"/>
    <col min="257" max="327" width="3.6640625" style="678" customWidth="1"/>
    <col min="328" max="512" width="13" style="678"/>
    <col min="513" max="583" width="3.6640625" style="678" customWidth="1"/>
    <col min="584" max="768" width="13" style="678"/>
    <col min="769" max="839" width="3.6640625" style="678" customWidth="1"/>
    <col min="840" max="1024" width="13" style="678"/>
    <col min="1025" max="1095" width="3.6640625" style="678" customWidth="1"/>
    <col min="1096" max="1280" width="13" style="678"/>
    <col min="1281" max="1351" width="3.6640625" style="678" customWidth="1"/>
    <col min="1352" max="1536" width="13" style="678"/>
    <col min="1537" max="1607" width="3.6640625" style="678" customWidth="1"/>
    <col min="1608" max="1792" width="13" style="678"/>
    <col min="1793" max="1863" width="3.6640625" style="678" customWidth="1"/>
    <col min="1864" max="2048" width="13" style="678"/>
    <col min="2049" max="2119" width="3.6640625" style="678" customWidth="1"/>
    <col min="2120" max="2304" width="13" style="678"/>
    <col min="2305" max="2375" width="3.6640625" style="678" customWidth="1"/>
    <col min="2376" max="2560" width="13" style="678"/>
    <col min="2561" max="2631" width="3.6640625" style="678" customWidth="1"/>
    <col min="2632" max="2816" width="13" style="678"/>
    <col min="2817" max="2887" width="3.6640625" style="678" customWidth="1"/>
    <col min="2888" max="3072" width="13" style="678"/>
    <col min="3073" max="3143" width="3.6640625" style="678" customWidth="1"/>
    <col min="3144" max="3328" width="13" style="678"/>
    <col min="3329" max="3399" width="3.6640625" style="678" customWidth="1"/>
    <col min="3400" max="3584" width="13" style="678"/>
    <col min="3585" max="3655" width="3.6640625" style="678" customWidth="1"/>
    <col min="3656" max="3840" width="13" style="678"/>
    <col min="3841" max="3911" width="3.6640625" style="678" customWidth="1"/>
    <col min="3912" max="4096" width="13" style="678"/>
    <col min="4097" max="4167" width="3.6640625" style="678" customWidth="1"/>
    <col min="4168" max="4352" width="13" style="678"/>
    <col min="4353" max="4423" width="3.6640625" style="678" customWidth="1"/>
    <col min="4424" max="4608" width="13" style="678"/>
    <col min="4609" max="4679" width="3.6640625" style="678" customWidth="1"/>
    <col min="4680" max="4864" width="13" style="678"/>
    <col min="4865" max="4935" width="3.6640625" style="678" customWidth="1"/>
    <col min="4936" max="5120" width="13" style="678"/>
    <col min="5121" max="5191" width="3.6640625" style="678" customWidth="1"/>
    <col min="5192" max="5376" width="13" style="678"/>
    <col min="5377" max="5447" width="3.6640625" style="678" customWidth="1"/>
    <col min="5448" max="5632" width="13" style="678"/>
    <col min="5633" max="5703" width="3.6640625" style="678" customWidth="1"/>
    <col min="5704" max="5888" width="13" style="678"/>
    <col min="5889" max="5959" width="3.6640625" style="678" customWidth="1"/>
    <col min="5960" max="6144" width="13" style="678"/>
    <col min="6145" max="6215" width="3.6640625" style="678" customWidth="1"/>
    <col min="6216" max="6400" width="13" style="678"/>
    <col min="6401" max="6471" width="3.6640625" style="678" customWidth="1"/>
    <col min="6472" max="6656" width="13" style="678"/>
    <col min="6657" max="6727" width="3.6640625" style="678" customWidth="1"/>
    <col min="6728" max="6912" width="13" style="678"/>
    <col min="6913" max="6983" width="3.6640625" style="678" customWidth="1"/>
    <col min="6984" max="7168" width="13" style="678"/>
    <col min="7169" max="7239" width="3.6640625" style="678" customWidth="1"/>
    <col min="7240" max="7424" width="13" style="678"/>
    <col min="7425" max="7495" width="3.6640625" style="678" customWidth="1"/>
    <col min="7496" max="7680" width="13" style="678"/>
    <col min="7681" max="7751" width="3.6640625" style="678" customWidth="1"/>
    <col min="7752" max="7936" width="13" style="678"/>
    <col min="7937" max="8007" width="3.6640625" style="678" customWidth="1"/>
    <col min="8008" max="8192" width="13" style="678"/>
    <col min="8193" max="8263" width="3.6640625" style="678" customWidth="1"/>
    <col min="8264" max="8448" width="13" style="678"/>
    <col min="8449" max="8519" width="3.6640625" style="678" customWidth="1"/>
    <col min="8520" max="8704" width="13" style="678"/>
    <col min="8705" max="8775" width="3.6640625" style="678" customWidth="1"/>
    <col min="8776" max="8960" width="13" style="678"/>
    <col min="8961" max="9031" width="3.6640625" style="678" customWidth="1"/>
    <col min="9032" max="9216" width="13" style="678"/>
    <col min="9217" max="9287" width="3.6640625" style="678" customWidth="1"/>
    <col min="9288" max="9472" width="13" style="678"/>
    <col min="9473" max="9543" width="3.6640625" style="678" customWidth="1"/>
    <col min="9544" max="9728" width="13" style="678"/>
    <col min="9729" max="9799" width="3.6640625" style="678" customWidth="1"/>
    <col min="9800" max="9984" width="13" style="678"/>
    <col min="9985" max="10055" width="3.6640625" style="678" customWidth="1"/>
    <col min="10056" max="10240" width="13" style="678"/>
    <col min="10241" max="10311" width="3.6640625" style="678" customWidth="1"/>
    <col min="10312" max="10496" width="13" style="678"/>
    <col min="10497" max="10567" width="3.6640625" style="678" customWidth="1"/>
    <col min="10568" max="10752" width="13" style="678"/>
    <col min="10753" max="10823" width="3.6640625" style="678" customWidth="1"/>
    <col min="10824" max="11008" width="13" style="678"/>
    <col min="11009" max="11079" width="3.6640625" style="678" customWidth="1"/>
    <col min="11080" max="11264" width="13" style="678"/>
    <col min="11265" max="11335" width="3.6640625" style="678" customWidth="1"/>
    <col min="11336" max="11520" width="13" style="678"/>
    <col min="11521" max="11591" width="3.6640625" style="678" customWidth="1"/>
    <col min="11592" max="11776" width="13" style="678"/>
    <col min="11777" max="11847" width="3.6640625" style="678" customWidth="1"/>
    <col min="11848" max="12032" width="13" style="678"/>
    <col min="12033" max="12103" width="3.6640625" style="678" customWidth="1"/>
    <col min="12104" max="12288" width="13" style="678"/>
    <col min="12289" max="12359" width="3.6640625" style="678" customWidth="1"/>
    <col min="12360" max="12544" width="13" style="678"/>
    <col min="12545" max="12615" width="3.6640625" style="678" customWidth="1"/>
    <col min="12616" max="12800" width="13" style="678"/>
    <col min="12801" max="12871" width="3.6640625" style="678" customWidth="1"/>
    <col min="12872" max="13056" width="13" style="678"/>
    <col min="13057" max="13127" width="3.6640625" style="678" customWidth="1"/>
    <col min="13128" max="13312" width="13" style="678"/>
    <col min="13313" max="13383" width="3.6640625" style="678" customWidth="1"/>
    <col min="13384" max="13568" width="13" style="678"/>
    <col min="13569" max="13639" width="3.6640625" style="678" customWidth="1"/>
    <col min="13640" max="13824" width="13" style="678"/>
    <col min="13825" max="13895" width="3.6640625" style="678" customWidth="1"/>
    <col min="13896" max="14080" width="13" style="678"/>
    <col min="14081" max="14151" width="3.6640625" style="678" customWidth="1"/>
    <col min="14152" max="14336" width="13" style="678"/>
    <col min="14337" max="14407" width="3.6640625" style="678" customWidth="1"/>
    <col min="14408" max="14592" width="13" style="678"/>
    <col min="14593" max="14663" width="3.6640625" style="678" customWidth="1"/>
    <col min="14664" max="14848" width="13" style="678"/>
    <col min="14849" max="14919" width="3.6640625" style="678" customWidth="1"/>
    <col min="14920" max="15104" width="13" style="678"/>
    <col min="15105" max="15175" width="3.6640625" style="678" customWidth="1"/>
    <col min="15176" max="15360" width="13" style="678"/>
    <col min="15361" max="15431" width="3.6640625" style="678" customWidth="1"/>
    <col min="15432" max="15616" width="13" style="678"/>
    <col min="15617" max="15687" width="3.6640625" style="678" customWidth="1"/>
    <col min="15688" max="15872" width="13" style="678"/>
    <col min="15873" max="15943" width="3.6640625" style="678" customWidth="1"/>
    <col min="15944" max="16128" width="13" style="678"/>
    <col min="16129" max="16199" width="3.6640625" style="678" customWidth="1"/>
    <col min="16200" max="16384" width="13" style="678"/>
  </cols>
  <sheetData>
    <row r="1" spans="1:71" ht="9" customHeight="1">
      <c r="A1" s="502"/>
      <c r="B1" s="740"/>
      <c r="C1" s="740"/>
      <c r="D1" s="740"/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2"/>
      <c r="W1" s="742"/>
      <c r="X1" s="741"/>
      <c r="Y1" s="741"/>
      <c r="Z1" s="741"/>
      <c r="AA1" s="741"/>
      <c r="AB1" s="741"/>
      <c r="AC1" s="741"/>
      <c r="AD1" s="741"/>
      <c r="AE1" s="741"/>
      <c r="AF1" s="741"/>
      <c r="AK1" s="743"/>
      <c r="AL1" s="743"/>
      <c r="AM1" s="743"/>
      <c r="AN1" s="743"/>
      <c r="AO1" s="743"/>
      <c r="AP1" s="743"/>
      <c r="AQ1" s="743"/>
      <c r="AR1" s="743"/>
      <c r="AS1" s="743"/>
      <c r="AT1" s="743"/>
      <c r="AU1" s="743"/>
      <c r="AV1" s="743"/>
      <c r="AW1" s="743"/>
      <c r="AX1" s="743"/>
      <c r="AY1" s="743"/>
      <c r="AZ1" s="743"/>
      <c r="BA1" s="743"/>
      <c r="BB1" s="743"/>
      <c r="BC1" s="743"/>
      <c r="BD1" s="743"/>
      <c r="BE1" s="743"/>
      <c r="BF1" s="743"/>
      <c r="BG1" s="743"/>
      <c r="BH1" s="743"/>
      <c r="BI1" s="743"/>
      <c r="BJ1" s="743"/>
      <c r="BK1" s="743"/>
      <c r="BL1" s="743"/>
      <c r="BM1" s="743"/>
      <c r="BN1" s="743"/>
      <c r="BO1" s="743"/>
      <c r="BP1" s="743"/>
      <c r="BQ1" s="744"/>
      <c r="BR1" s="745"/>
      <c r="BS1" s="744"/>
    </row>
    <row r="2" spans="1:71" ht="9" customHeight="1">
      <c r="A2" s="502"/>
      <c r="B2" s="740"/>
      <c r="C2" s="740"/>
      <c r="D2" s="740"/>
      <c r="E2" s="746"/>
      <c r="F2" s="746"/>
      <c r="G2" s="746"/>
      <c r="H2" s="747"/>
      <c r="I2" s="746"/>
      <c r="J2" s="746"/>
      <c r="K2" s="746"/>
      <c r="L2" s="744"/>
      <c r="M2" s="744"/>
      <c r="N2" s="744"/>
      <c r="O2" s="741"/>
      <c r="P2" s="741"/>
      <c r="Q2" s="741"/>
      <c r="R2" s="741"/>
      <c r="S2" s="741"/>
      <c r="T2" s="741"/>
      <c r="U2" s="741"/>
      <c r="V2" s="742"/>
      <c r="W2" s="742"/>
      <c r="X2" s="741"/>
      <c r="Y2" s="741"/>
      <c r="Z2" s="741"/>
      <c r="AA2" s="741"/>
      <c r="AB2" s="741"/>
      <c r="AC2" s="741"/>
      <c r="AD2" s="741"/>
      <c r="AE2" s="741"/>
      <c r="AF2" s="741"/>
      <c r="AK2" s="744"/>
      <c r="AL2" s="743"/>
      <c r="AM2" s="743"/>
      <c r="AN2" s="744"/>
      <c r="AO2" s="743"/>
      <c r="AP2" s="743"/>
      <c r="AQ2" s="743"/>
      <c r="AR2" s="743"/>
      <c r="AS2" s="743"/>
      <c r="AT2" s="743"/>
      <c r="AU2" s="743"/>
      <c r="AV2" s="744"/>
      <c r="AW2" s="748"/>
      <c r="AX2" s="744"/>
      <c r="AY2" s="744"/>
      <c r="AZ2" s="744"/>
      <c r="BA2" s="743"/>
      <c r="BB2" s="743"/>
      <c r="BC2" s="743"/>
      <c r="BD2" s="743"/>
      <c r="BE2" s="743"/>
      <c r="BF2" s="743"/>
      <c r="BG2" s="743"/>
      <c r="BH2" s="743"/>
      <c r="BI2" s="743"/>
      <c r="BJ2" s="743"/>
      <c r="BK2" s="743"/>
      <c r="BL2" s="743"/>
      <c r="BM2" s="743"/>
      <c r="BN2" s="743"/>
      <c r="BO2" s="743"/>
      <c r="BP2" s="743"/>
      <c r="BQ2" s="743"/>
      <c r="BR2" s="743"/>
      <c r="BS2" s="744"/>
    </row>
    <row r="3" spans="1:71" ht="9" customHeight="1">
      <c r="A3" s="502"/>
      <c r="B3" s="740"/>
      <c r="C3" s="740"/>
      <c r="D3" s="740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4"/>
      <c r="V3" s="744"/>
      <c r="W3" s="744"/>
      <c r="X3" s="741"/>
      <c r="Y3" s="741"/>
      <c r="Z3" s="741"/>
      <c r="AA3" s="741"/>
      <c r="AB3" s="741"/>
      <c r="AC3" s="741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3"/>
      <c r="BP3" s="744"/>
    </row>
    <row r="4" spans="1:71" ht="9" customHeight="1">
      <c r="A4" s="502"/>
      <c r="B4" s="740"/>
      <c r="C4" s="740"/>
      <c r="D4" s="740"/>
      <c r="E4" s="515" t="s">
        <v>5</v>
      </c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0"/>
      <c r="Q4" s="510"/>
      <c r="R4" s="510"/>
      <c r="S4" s="744"/>
      <c r="T4" s="744"/>
      <c r="U4" s="744"/>
      <c r="V4" s="744"/>
      <c r="W4" s="744"/>
      <c r="X4" s="741"/>
      <c r="Y4" s="741"/>
      <c r="Z4" s="741"/>
      <c r="AA4" s="741"/>
      <c r="AB4" s="741"/>
      <c r="AC4" s="741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4"/>
      <c r="AS4" s="744"/>
      <c r="AT4" s="744"/>
      <c r="AU4" s="744"/>
      <c r="AV4" s="744"/>
      <c r="AW4" s="744"/>
      <c r="AX4" s="744"/>
      <c r="AY4" s="744"/>
      <c r="AZ4" s="744"/>
      <c r="BA4" s="744"/>
      <c r="BB4" s="744"/>
      <c r="BC4" s="744"/>
      <c r="BD4" s="744"/>
      <c r="BE4" s="744"/>
      <c r="BF4" s="744"/>
      <c r="BG4" s="744"/>
      <c r="BH4" s="744"/>
      <c r="BI4" s="744"/>
      <c r="BJ4" s="744"/>
      <c r="BK4" s="744"/>
      <c r="BL4" s="744"/>
      <c r="BM4" s="744"/>
      <c r="BN4" s="744"/>
      <c r="BO4" s="743"/>
      <c r="BP4" s="744"/>
    </row>
    <row r="5" spans="1:71" ht="9" customHeight="1">
      <c r="A5" s="502"/>
      <c r="B5" s="516"/>
      <c r="C5" s="516"/>
      <c r="D5" s="516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02"/>
      <c r="Q5" s="502"/>
      <c r="R5" s="502"/>
      <c r="W5" s="741"/>
      <c r="X5" s="741"/>
      <c r="Y5" s="741"/>
      <c r="Z5" s="741"/>
      <c r="AA5" s="741"/>
      <c r="AB5" s="741"/>
      <c r="AC5" s="741"/>
      <c r="AH5" s="744"/>
      <c r="AI5" s="744"/>
      <c r="AJ5" s="744"/>
      <c r="AK5" s="744"/>
      <c r="AL5" s="744"/>
      <c r="AM5" s="744"/>
      <c r="AN5" s="744"/>
      <c r="AO5" s="744"/>
      <c r="AP5" s="744"/>
      <c r="AQ5" s="744"/>
      <c r="AR5" s="744"/>
      <c r="AS5" s="744"/>
      <c r="AT5" s="744"/>
      <c r="AU5" s="744"/>
      <c r="AV5" s="744"/>
      <c r="AW5" s="744"/>
      <c r="AX5" s="744"/>
      <c r="AY5" s="744"/>
      <c r="AZ5" s="744"/>
      <c r="BA5" s="744"/>
      <c r="BB5" s="744"/>
      <c r="BC5" s="744"/>
      <c r="BD5" s="744"/>
      <c r="BE5" s="744"/>
      <c r="BF5" s="744"/>
      <c r="BG5" s="744"/>
      <c r="BH5" s="744"/>
      <c r="BI5" s="744"/>
      <c r="BJ5" s="744"/>
      <c r="BK5" s="744"/>
      <c r="BL5" s="744"/>
      <c r="BM5" s="744"/>
      <c r="BN5" s="744"/>
      <c r="BO5" s="743"/>
      <c r="BP5" s="744"/>
    </row>
    <row r="6" spans="1:71" ht="9" customHeight="1">
      <c r="A6" s="502"/>
      <c r="B6" s="516"/>
      <c r="C6" s="516"/>
      <c r="D6" s="516"/>
      <c r="E6" s="518" t="s">
        <v>173</v>
      </c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741"/>
      <c r="T6" s="741"/>
      <c r="U6" s="741"/>
      <c r="V6" s="741"/>
      <c r="W6" s="741"/>
      <c r="X6" s="741"/>
      <c r="Y6" s="741"/>
      <c r="Z6" s="741"/>
      <c r="AA6" s="741"/>
      <c r="AB6" s="741"/>
      <c r="AC6" s="749"/>
      <c r="AH6" s="744"/>
      <c r="AI6" s="744"/>
      <c r="AJ6" s="744"/>
      <c r="AK6" s="744"/>
      <c r="AL6" s="744"/>
      <c r="AM6" s="744"/>
      <c r="AN6" s="744"/>
      <c r="AO6" s="744"/>
      <c r="AP6" s="744"/>
      <c r="AQ6" s="744"/>
      <c r="AR6" s="744"/>
      <c r="AS6" s="744"/>
      <c r="AT6" s="744"/>
      <c r="AU6" s="744"/>
      <c r="AV6" s="744"/>
      <c r="AW6" s="744"/>
      <c r="AX6" s="744"/>
      <c r="AY6" s="744"/>
      <c r="AZ6" s="744"/>
      <c r="BA6" s="744"/>
      <c r="BB6" s="744"/>
      <c r="BC6" s="744"/>
      <c r="BD6" s="744"/>
      <c r="BE6" s="744"/>
      <c r="BF6" s="744"/>
      <c r="BG6" s="744"/>
      <c r="BH6" s="744"/>
      <c r="BI6" s="744"/>
      <c r="BJ6" s="744"/>
      <c r="BK6" s="744"/>
      <c r="BL6" s="744"/>
      <c r="BM6" s="744"/>
      <c r="BN6" s="744"/>
      <c r="BO6" s="743"/>
      <c r="BP6" s="744"/>
    </row>
    <row r="7" spans="1:71" ht="9" customHeight="1">
      <c r="A7" s="502"/>
      <c r="B7" s="516"/>
      <c r="C7" s="516"/>
      <c r="D7" s="516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741"/>
      <c r="T7" s="741"/>
      <c r="U7" s="741"/>
      <c r="V7" s="741"/>
      <c r="W7" s="741"/>
      <c r="X7" s="749"/>
      <c r="Y7" s="749"/>
      <c r="Z7" s="749"/>
      <c r="AA7" s="749"/>
      <c r="AB7" s="749"/>
      <c r="AC7" s="749"/>
      <c r="AD7" s="749"/>
      <c r="AE7" s="749"/>
      <c r="AF7" s="749"/>
      <c r="AK7" s="744"/>
      <c r="AL7" s="744"/>
      <c r="AM7" s="744"/>
      <c r="AN7" s="744"/>
      <c r="AO7" s="744"/>
      <c r="AP7" s="744"/>
      <c r="AQ7" s="744"/>
      <c r="AR7" s="744"/>
      <c r="AS7" s="744"/>
      <c r="AT7" s="744"/>
      <c r="AU7" s="744"/>
      <c r="AV7" s="744"/>
      <c r="AW7" s="744"/>
      <c r="AX7" s="744"/>
      <c r="AY7" s="744"/>
      <c r="AZ7" s="744"/>
      <c r="BA7" s="744"/>
      <c r="BB7" s="744"/>
      <c r="BC7" s="744"/>
      <c r="BD7" s="744"/>
      <c r="BE7" s="744"/>
      <c r="BF7" s="744"/>
      <c r="BG7" s="744"/>
      <c r="BH7" s="744"/>
      <c r="BI7" s="744"/>
      <c r="BJ7" s="744"/>
      <c r="BK7" s="744"/>
      <c r="BL7" s="744"/>
      <c r="BM7" s="744"/>
      <c r="BN7" s="744"/>
      <c r="BO7" s="744"/>
      <c r="BP7" s="744"/>
      <c r="BQ7" s="744"/>
      <c r="BR7" s="743"/>
      <c r="BS7" s="744"/>
    </row>
    <row r="8" spans="1:71" ht="9" customHeight="1">
      <c r="A8" s="750"/>
      <c r="B8" s="750"/>
      <c r="C8" s="751"/>
      <c r="D8" s="675"/>
      <c r="E8" s="752"/>
      <c r="F8" s="752"/>
      <c r="G8" s="753"/>
      <c r="H8" s="753"/>
      <c r="I8" s="752"/>
      <c r="J8" s="752"/>
      <c r="K8" s="752"/>
      <c r="L8" s="752"/>
      <c r="M8" s="753"/>
      <c r="N8" s="753"/>
      <c r="O8" s="752"/>
      <c r="P8" s="752"/>
      <c r="Q8" s="752"/>
      <c r="R8" s="752"/>
      <c r="S8" s="752"/>
      <c r="T8" s="752"/>
      <c r="U8" s="752"/>
      <c r="V8" s="752"/>
    </row>
    <row r="9" spans="1:71" ht="9" customHeight="1">
      <c r="A9" s="754"/>
      <c r="B9" s="754"/>
      <c r="C9" s="754"/>
      <c r="D9" s="754"/>
      <c r="E9" s="754"/>
      <c r="F9" s="754"/>
      <c r="G9" s="754"/>
      <c r="H9" s="754"/>
      <c r="I9" s="754"/>
      <c r="J9" s="754"/>
      <c r="K9" s="754"/>
      <c r="L9" s="754"/>
      <c r="M9" s="755"/>
      <c r="N9" s="755"/>
      <c r="O9" s="755"/>
      <c r="P9" s="755"/>
      <c r="Q9" s="755"/>
      <c r="R9" s="755"/>
      <c r="S9" s="628"/>
      <c r="T9" s="628"/>
      <c r="U9" s="628"/>
      <c r="V9" s="752"/>
    </row>
    <row r="10" spans="1:71" ht="9" customHeight="1">
      <c r="A10" s="756"/>
      <c r="B10" s="757" t="s">
        <v>199</v>
      </c>
      <c r="C10" s="639"/>
      <c r="D10" s="639"/>
      <c r="E10" s="758" t="s">
        <v>2</v>
      </c>
      <c r="F10" s="759"/>
      <c r="G10" s="759"/>
      <c r="H10" s="759"/>
      <c r="I10" s="759"/>
      <c r="J10" s="759"/>
      <c r="K10" s="759"/>
      <c r="L10" s="759"/>
      <c r="M10" s="753"/>
      <c r="N10" s="757"/>
      <c r="O10" s="639"/>
      <c r="P10" s="639"/>
      <c r="Q10" s="758"/>
      <c r="R10" s="759"/>
      <c r="S10" s="759"/>
      <c r="T10" s="759"/>
      <c r="U10" s="759"/>
      <c r="V10" s="759"/>
      <c r="W10" s="759"/>
      <c r="X10" s="759"/>
      <c r="Y10" s="756"/>
      <c r="Z10" s="756"/>
    </row>
    <row r="11" spans="1:71" ht="9" customHeight="1">
      <c r="A11" s="756"/>
      <c r="B11" s="639"/>
      <c r="C11" s="639"/>
      <c r="D11" s="639"/>
      <c r="E11" s="759"/>
      <c r="F11" s="759"/>
      <c r="G11" s="759"/>
      <c r="H11" s="759"/>
      <c r="I11" s="759"/>
      <c r="J11" s="759"/>
      <c r="K11" s="759"/>
      <c r="L11" s="759"/>
      <c r="M11" s="753"/>
      <c r="N11" s="639"/>
      <c r="O11" s="639"/>
      <c r="P11" s="639"/>
      <c r="Q11" s="759"/>
      <c r="R11" s="759"/>
      <c r="S11" s="759"/>
      <c r="T11" s="759"/>
      <c r="U11" s="759"/>
      <c r="V11" s="759"/>
      <c r="W11" s="759"/>
      <c r="X11" s="759"/>
      <c r="Y11" s="756"/>
      <c r="Z11" s="756"/>
    </row>
    <row r="12" spans="1:71" ht="9" customHeight="1">
      <c r="A12" s="756"/>
      <c r="B12" s="639"/>
      <c r="C12" s="639"/>
      <c r="D12" s="639"/>
      <c r="E12" s="759"/>
      <c r="F12" s="759"/>
      <c r="G12" s="759"/>
      <c r="H12" s="759"/>
      <c r="I12" s="759"/>
      <c r="J12" s="759"/>
      <c r="K12" s="759"/>
      <c r="L12" s="759"/>
      <c r="M12" s="753"/>
      <c r="N12" s="639"/>
      <c r="O12" s="639"/>
      <c r="P12" s="639"/>
      <c r="Q12" s="759"/>
      <c r="R12" s="759"/>
      <c r="S12" s="759"/>
      <c r="T12" s="759"/>
      <c r="U12" s="759"/>
      <c r="V12" s="759"/>
      <c r="W12" s="759"/>
      <c r="X12" s="759"/>
      <c r="Y12" s="756"/>
      <c r="Z12" s="756"/>
    </row>
    <row r="13" spans="1:71" ht="9" customHeight="1">
      <c r="B13" s="760" t="s">
        <v>199</v>
      </c>
      <c r="C13" s="760"/>
      <c r="D13" s="760" t="s">
        <v>3</v>
      </c>
      <c r="E13" s="639"/>
      <c r="F13" s="639"/>
      <c r="G13" s="639"/>
      <c r="H13" s="639"/>
      <c r="I13" s="639"/>
      <c r="J13" s="639"/>
      <c r="K13" s="639"/>
      <c r="L13" s="639"/>
      <c r="M13" s="761"/>
      <c r="N13" s="760" t="s">
        <v>237</v>
      </c>
      <c r="O13" s="639"/>
      <c r="P13" s="760" t="s">
        <v>238</v>
      </c>
      <c r="Q13" s="639"/>
      <c r="R13" s="639"/>
      <c r="S13" s="639"/>
      <c r="T13" s="639"/>
      <c r="U13" s="639"/>
      <c r="V13" s="639"/>
      <c r="W13" s="639"/>
      <c r="X13" s="639"/>
      <c r="Y13" s="761"/>
      <c r="Z13" s="761"/>
    </row>
    <row r="14" spans="1:71" ht="9" customHeight="1">
      <c r="B14" s="760"/>
      <c r="C14" s="760"/>
      <c r="D14" s="639"/>
      <c r="E14" s="639"/>
      <c r="F14" s="639"/>
      <c r="G14" s="639"/>
      <c r="H14" s="639"/>
      <c r="I14" s="639"/>
      <c r="J14" s="639"/>
      <c r="K14" s="639"/>
      <c r="L14" s="639"/>
      <c r="M14" s="761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761"/>
      <c r="Z14" s="761"/>
      <c r="BB14" s="698"/>
      <c r="BC14" s="698"/>
      <c r="BD14" s="698"/>
    </row>
    <row r="15" spans="1:71" ht="9" customHeight="1">
      <c r="B15" s="760" t="s">
        <v>239</v>
      </c>
      <c r="C15" s="760"/>
      <c r="D15" s="760"/>
      <c r="E15" s="760"/>
      <c r="F15" s="760"/>
      <c r="G15" s="760"/>
      <c r="H15" s="760"/>
      <c r="I15" s="760"/>
      <c r="J15" s="760"/>
      <c r="K15" s="760"/>
      <c r="L15" s="760"/>
      <c r="M15" s="756"/>
      <c r="N15" s="760" t="s">
        <v>239</v>
      </c>
      <c r="O15" s="760"/>
      <c r="P15" s="760"/>
      <c r="Q15" s="760"/>
      <c r="R15" s="760"/>
      <c r="S15" s="760"/>
      <c r="T15" s="760"/>
      <c r="U15" s="760"/>
      <c r="V15" s="760"/>
      <c r="W15" s="760"/>
      <c r="X15" s="760"/>
      <c r="Y15" s="756"/>
      <c r="Z15" s="756"/>
      <c r="BB15" s="706"/>
      <c r="BC15" s="698"/>
      <c r="BD15" s="698"/>
    </row>
    <row r="16" spans="1:71" ht="9" customHeight="1">
      <c r="B16" s="760"/>
      <c r="C16" s="760"/>
      <c r="D16" s="760"/>
      <c r="E16" s="760"/>
      <c r="F16" s="760"/>
      <c r="G16" s="760"/>
      <c r="H16" s="760"/>
      <c r="I16" s="760"/>
      <c r="J16" s="760"/>
      <c r="K16" s="760"/>
      <c r="L16" s="760"/>
      <c r="M16" s="762"/>
      <c r="N16" s="760"/>
      <c r="O16" s="760"/>
      <c r="P16" s="760"/>
      <c r="Q16" s="760"/>
      <c r="R16" s="760"/>
      <c r="S16" s="760"/>
      <c r="T16" s="760"/>
      <c r="U16" s="760"/>
      <c r="V16" s="760"/>
      <c r="W16" s="760"/>
      <c r="X16" s="760"/>
      <c r="Y16" s="762"/>
      <c r="Z16" s="762"/>
      <c r="BB16" s="706"/>
      <c r="BC16" s="698"/>
      <c r="BD16" s="698"/>
    </row>
    <row r="17" spans="1:56" ht="9" customHeight="1">
      <c r="A17" s="698"/>
      <c r="B17" s="763" t="s">
        <v>240</v>
      </c>
      <c r="C17" s="763"/>
      <c r="D17" s="763"/>
      <c r="E17" s="763"/>
      <c r="F17" s="763"/>
      <c r="G17" s="763"/>
      <c r="H17" s="763"/>
      <c r="I17" s="763"/>
      <c r="J17" s="763"/>
      <c r="K17" s="763"/>
      <c r="L17" s="763"/>
      <c r="M17" s="762"/>
      <c r="N17" s="763" t="s">
        <v>240</v>
      </c>
      <c r="O17" s="763"/>
      <c r="P17" s="763"/>
      <c r="Q17" s="763"/>
      <c r="R17" s="763"/>
      <c r="S17" s="763"/>
      <c r="T17" s="763"/>
      <c r="U17" s="763"/>
      <c r="V17" s="763"/>
      <c r="W17" s="763"/>
      <c r="X17" s="763"/>
      <c r="Y17" s="762"/>
      <c r="Z17" s="762"/>
      <c r="BB17" s="706"/>
      <c r="BC17" s="698"/>
      <c r="BD17" s="698"/>
    </row>
    <row r="18" spans="1:56" ht="9" customHeight="1">
      <c r="A18" s="698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2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2"/>
      <c r="Z18" s="762"/>
      <c r="BB18" s="706"/>
      <c r="BC18" s="698"/>
      <c r="BD18" s="698"/>
    </row>
    <row r="19" spans="1:56" ht="9" customHeight="1">
      <c r="B19" s="765" t="s">
        <v>241</v>
      </c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762"/>
      <c r="N19" s="765" t="s">
        <v>242</v>
      </c>
      <c r="O19" s="765"/>
      <c r="P19" s="765"/>
      <c r="Q19" s="765"/>
      <c r="R19" s="765"/>
      <c r="S19" s="765"/>
      <c r="T19" s="765"/>
      <c r="U19" s="765"/>
      <c r="V19" s="765"/>
      <c r="W19" s="765"/>
      <c r="X19" s="765"/>
      <c r="Y19" s="762"/>
      <c r="Z19" s="762"/>
      <c r="BB19" s="706"/>
      <c r="BC19" s="698"/>
      <c r="BD19" s="698"/>
    </row>
    <row r="20" spans="1:56" ht="9" customHeight="1">
      <c r="B20" s="765"/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2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2"/>
      <c r="Z20" s="762"/>
      <c r="BB20" s="706"/>
      <c r="BC20" s="698"/>
      <c r="BD20" s="698"/>
    </row>
    <row r="21" spans="1:56" ht="9" customHeight="1">
      <c r="B21" s="766"/>
      <c r="C21" s="766"/>
      <c r="D21" s="766"/>
      <c r="E21" s="766"/>
      <c r="F21" s="766"/>
      <c r="G21" s="766"/>
      <c r="H21" s="766"/>
      <c r="I21" s="766"/>
      <c r="J21" s="766"/>
      <c r="K21" s="766"/>
      <c r="L21" s="766"/>
      <c r="M21" s="762"/>
      <c r="N21" s="766"/>
      <c r="O21" s="766"/>
      <c r="P21" s="766"/>
      <c r="Q21" s="766"/>
      <c r="R21" s="766"/>
      <c r="S21" s="766"/>
      <c r="T21" s="766"/>
      <c r="U21" s="766"/>
      <c r="V21" s="766"/>
      <c r="W21" s="766"/>
      <c r="X21" s="766"/>
      <c r="Y21" s="762"/>
      <c r="Z21" s="762"/>
      <c r="BB21" s="706"/>
      <c r="BC21" s="698"/>
      <c r="BD21" s="698"/>
    </row>
    <row r="22" spans="1:56" ht="9" customHeight="1">
      <c r="B22" s="767" t="s">
        <v>22</v>
      </c>
      <c r="C22" s="768" t="s">
        <v>23</v>
      </c>
      <c r="D22" s="769"/>
      <c r="E22" s="770" t="s">
        <v>24</v>
      </c>
      <c r="F22" s="768" t="s">
        <v>25</v>
      </c>
      <c r="G22" s="771"/>
      <c r="H22" s="771"/>
      <c r="I22" s="771"/>
      <c r="J22" s="769"/>
      <c r="K22" s="767" t="s">
        <v>26</v>
      </c>
      <c r="L22" s="767" t="s">
        <v>243</v>
      </c>
      <c r="M22" s="762"/>
      <c r="N22" s="767" t="s">
        <v>22</v>
      </c>
      <c r="O22" s="768" t="s">
        <v>23</v>
      </c>
      <c r="P22" s="769"/>
      <c r="Q22" s="770" t="s">
        <v>24</v>
      </c>
      <c r="R22" s="768" t="s">
        <v>25</v>
      </c>
      <c r="S22" s="771"/>
      <c r="T22" s="771"/>
      <c r="U22" s="771"/>
      <c r="V22" s="769"/>
      <c r="W22" s="767" t="s">
        <v>26</v>
      </c>
      <c r="X22" s="767" t="s">
        <v>243</v>
      </c>
    </row>
    <row r="23" spans="1:56" ht="9" customHeight="1">
      <c r="B23" s="772"/>
      <c r="C23" s="773"/>
      <c r="D23" s="774"/>
      <c r="E23" s="775"/>
      <c r="F23" s="773"/>
      <c r="G23" s="776"/>
      <c r="H23" s="776"/>
      <c r="I23" s="776"/>
      <c r="J23" s="774"/>
      <c r="K23" s="772"/>
      <c r="L23" s="772"/>
      <c r="M23" s="762"/>
      <c r="N23" s="772"/>
      <c r="O23" s="773"/>
      <c r="P23" s="774"/>
      <c r="Q23" s="775"/>
      <c r="R23" s="773"/>
      <c r="S23" s="776"/>
      <c r="T23" s="776"/>
      <c r="U23" s="776"/>
      <c r="V23" s="774"/>
      <c r="W23" s="772"/>
      <c r="X23" s="772"/>
    </row>
    <row r="24" spans="1:56" ht="9" customHeight="1">
      <c r="B24" s="768"/>
      <c r="C24" s="777">
        <v>0.3125</v>
      </c>
      <c r="D24" s="769"/>
      <c r="E24" s="768"/>
      <c r="F24" s="768" t="s">
        <v>28</v>
      </c>
      <c r="G24" s="771"/>
      <c r="H24" s="771"/>
      <c r="I24" s="771"/>
      <c r="J24" s="769"/>
      <c r="K24" s="771" t="s">
        <v>29</v>
      </c>
      <c r="L24" s="769"/>
      <c r="M24" s="762"/>
      <c r="N24" s="768"/>
      <c r="O24" s="777">
        <v>0.3125</v>
      </c>
      <c r="P24" s="769"/>
      <c r="Q24" s="768"/>
      <c r="R24" s="768" t="s">
        <v>28</v>
      </c>
      <c r="S24" s="771"/>
      <c r="T24" s="771"/>
      <c r="U24" s="771"/>
      <c r="V24" s="769"/>
      <c r="W24" s="771" t="s">
        <v>29</v>
      </c>
      <c r="X24" s="769"/>
    </row>
    <row r="25" spans="1:56" ht="9" customHeight="1">
      <c r="B25" s="778"/>
      <c r="C25" s="778"/>
      <c r="D25" s="779"/>
      <c r="E25" s="778"/>
      <c r="F25" s="778"/>
      <c r="G25" s="780"/>
      <c r="H25" s="780"/>
      <c r="I25" s="780"/>
      <c r="J25" s="779"/>
      <c r="K25" s="776"/>
      <c r="L25" s="774"/>
      <c r="M25" s="762"/>
      <c r="N25" s="778"/>
      <c r="O25" s="778"/>
      <c r="P25" s="779"/>
      <c r="Q25" s="778"/>
      <c r="R25" s="778"/>
      <c r="S25" s="780"/>
      <c r="T25" s="780"/>
      <c r="U25" s="780"/>
      <c r="V25" s="779"/>
      <c r="W25" s="776"/>
      <c r="X25" s="774"/>
    </row>
    <row r="26" spans="1:56" ht="9" customHeight="1">
      <c r="B26" s="768">
        <v>1</v>
      </c>
      <c r="C26" s="777">
        <v>0.375</v>
      </c>
      <c r="D26" s="769"/>
      <c r="E26" s="767" t="s">
        <v>38</v>
      </c>
      <c r="F26" s="781" t="s">
        <v>201</v>
      </c>
      <c r="G26" s="782"/>
      <c r="H26" s="771" t="s">
        <v>30</v>
      </c>
      <c r="I26" s="782" t="s">
        <v>202</v>
      </c>
      <c r="J26" s="783"/>
      <c r="K26" s="781" t="s">
        <v>196</v>
      </c>
      <c r="L26" s="783"/>
      <c r="M26" s="762"/>
      <c r="N26" s="768">
        <v>1</v>
      </c>
      <c r="O26" s="777">
        <v>0.375</v>
      </c>
      <c r="P26" s="769"/>
      <c r="Q26" s="768"/>
      <c r="R26" s="784"/>
      <c r="S26" s="785"/>
      <c r="T26" s="782" t="s">
        <v>30</v>
      </c>
      <c r="U26" s="786"/>
      <c r="V26" s="787"/>
      <c r="W26" s="781" t="s">
        <v>196</v>
      </c>
      <c r="X26" s="783"/>
    </row>
    <row r="27" spans="1:56" ht="9" customHeight="1">
      <c r="B27" s="773"/>
      <c r="C27" s="773"/>
      <c r="D27" s="774"/>
      <c r="E27" s="772"/>
      <c r="F27" s="788"/>
      <c r="G27" s="789"/>
      <c r="H27" s="776"/>
      <c r="I27" s="789"/>
      <c r="J27" s="790"/>
      <c r="K27" s="788"/>
      <c r="L27" s="790"/>
      <c r="M27" s="762"/>
      <c r="N27" s="773"/>
      <c r="O27" s="773"/>
      <c r="P27" s="774"/>
      <c r="Q27" s="773"/>
      <c r="R27" s="791"/>
      <c r="S27" s="792"/>
      <c r="T27" s="789"/>
      <c r="U27" s="793"/>
      <c r="V27" s="794"/>
      <c r="W27" s="788"/>
      <c r="X27" s="790"/>
      <c r="AF27" s="637"/>
      <c r="AG27" s="637"/>
      <c r="AH27" s="637"/>
    </row>
    <row r="28" spans="1:56" ht="9" customHeight="1">
      <c r="B28" s="778">
        <v>2</v>
      </c>
      <c r="C28" s="795">
        <v>0.40277777777777779</v>
      </c>
      <c r="D28" s="779"/>
      <c r="E28" s="768" t="s">
        <v>42</v>
      </c>
      <c r="F28" s="781" t="s">
        <v>205</v>
      </c>
      <c r="G28" s="782"/>
      <c r="H28" s="771" t="s">
        <v>30</v>
      </c>
      <c r="I28" s="782" t="s">
        <v>206</v>
      </c>
      <c r="J28" s="783"/>
      <c r="K28" s="771" t="s">
        <v>21</v>
      </c>
      <c r="L28" s="769"/>
      <c r="M28" s="762"/>
      <c r="N28" s="778">
        <v>2</v>
      </c>
      <c r="O28" s="795">
        <v>0.40277777777777779</v>
      </c>
      <c r="P28" s="779"/>
      <c r="Q28" s="768"/>
      <c r="R28" s="784"/>
      <c r="S28" s="785"/>
      <c r="T28" s="782" t="s">
        <v>30</v>
      </c>
      <c r="U28" s="786"/>
      <c r="V28" s="787"/>
      <c r="W28" s="771" t="s">
        <v>21</v>
      </c>
      <c r="X28" s="769"/>
      <c r="AF28" s="637"/>
      <c r="AG28" s="637"/>
      <c r="AH28" s="637"/>
    </row>
    <row r="29" spans="1:56" ht="9" customHeight="1">
      <c r="B29" s="778"/>
      <c r="C29" s="778"/>
      <c r="D29" s="779"/>
      <c r="E29" s="778"/>
      <c r="F29" s="796"/>
      <c r="G29" s="797"/>
      <c r="H29" s="780"/>
      <c r="I29" s="797"/>
      <c r="J29" s="798"/>
      <c r="K29" s="780"/>
      <c r="L29" s="779"/>
      <c r="M29" s="762"/>
      <c r="N29" s="778"/>
      <c r="O29" s="778"/>
      <c r="P29" s="779"/>
      <c r="Q29" s="773"/>
      <c r="R29" s="791"/>
      <c r="S29" s="792"/>
      <c r="T29" s="789"/>
      <c r="U29" s="793"/>
      <c r="V29" s="794"/>
      <c r="W29" s="776"/>
      <c r="X29" s="774"/>
    </row>
    <row r="30" spans="1:56" ht="9" customHeight="1">
      <c r="B30" s="767">
        <v>3</v>
      </c>
      <c r="C30" s="777">
        <v>0.43055555555555558</v>
      </c>
      <c r="D30" s="799"/>
      <c r="E30" s="767" t="s">
        <v>38</v>
      </c>
      <c r="F30" s="781" t="s">
        <v>202</v>
      </c>
      <c r="G30" s="782"/>
      <c r="H30" s="771" t="s">
        <v>30</v>
      </c>
      <c r="I30" s="782" t="s">
        <v>203</v>
      </c>
      <c r="J30" s="783"/>
      <c r="K30" s="768" t="s">
        <v>21</v>
      </c>
      <c r="L30" s="769"/>
      <c r="M30" s="762"/>
      <c r="N30" s="768">
        <v>3</v>
      </c>
      <c r="O30" s="777">
        <v>0.43055555555555558</v>
      </c>
      <c r="P30" s="799"/>
      <c r="Q30" s="768"/>
      <c r="R30" s="784"/>
      <c r="S30" s="785"/>
      <c r="T30" s="782" t="s">
        <v>30</v>
      </c>
      <c r="U30" s="786" t="s">
        <v>244</v>
      </c>
      <c r="V30" s="787"/>
      <c r="W30" s="771" t="s">
        <v>21</v>
      </c>
      <c r="X30" s="769"/>
    </row>
    <row r="31" spans="1:56" ht="9" customHeight="1">
      <c r="B31" s="772"/>
      <c r="C31" s="800"/>
      <c r="D31" s="801"/>
      <c r="E31" s="772"/>
      <c r="F31" s="788"/>
      <c r="G31" s="789"/>
      <c r="H31" s="776"/>
      <c r="I31" s="789"/>
      <c r="J31" s="790"/>
      <c r="K31" s="773"/>
      <c r="L31" s="774"/>
      <c r="M31" s="762"/>
      <c r="N31" s="773"/>
      <c r="O31" s="800"/>
      <c r="P31" s="801"/>
      <c r="Q31" s="773"/>
      <c r="R31" s="791"/>
      <c r="S31" s="792"/>
      <c r="T31" s="789"/>
      <c r="U31" s="793"/>
      <c r="V31" s="794"/>
      <c r="W31" s="776"/>
      <c r="X31" s="774"/>
    </row>
    <row r="32" spans="1:56" ht="9" customHeight="1">
      <c r="B32" s="768">
        <v>4</v>
      </c>
      <c r="C32" s="777">
        <v>0.45833333333333331</v>
      </c>
      <c r="D32" s="769"/>
      <c r="E32" s="767" t="s">
        <v>42</v>
      </c>
      <c r="F32" s="781" t="s">
        <v>206</v>
      </c>
      <c r="G32" s="782"/>
      <c r="H32" s="771" t="s">
        <v>30</v>
      </c>
      <c r="I32" s="782" t="s">
        <v>207</v>
      </c>
      <c r="J32" s="783"/>
      <c r="K32" s="768" t="s">
        <v>21</v>
      </c>
      <c r="L32" s="723"/>
      <c r="M32" s="762"/>
      <c r="N32" s="778">
        <v>4</v>
      </c>
      <c r="O32" s="777">
        <v>0.45833333333333331</v>
      </c>
      <c r="P32" s="769"/>
      <c r="Q32" s="768"/>
      <c r="R32" s="802"/>
      <c r="S32" s="803"/>
      <c r="T32" s="782" t="s">
        <v>30</v>
      </c>
      <c r="U32" s="804" t="s">
        <v>245</v>
      </c>
      <c r="V32" s="805"/>
      <c r="W32" s="771" t="s">
        <v>21</v>
      </c>
      <c r="X32" s="769"/>
    </row>
    <row r="33" spans="2:24" ht="9" customHeight="1">
      <c r="B33" s="773"/>
      <c r="C33" s="773"/>
      <c r="D33" s="774"/>
      <c r="E33" s="772"/>
      <c r="F33" s="788"/>
      <c r="G33" s="789"/>
      <c r="H33" s="776"/>
      <c r="I33" s="789"/>
      <c r="J33" s="790"/>
      <c r="K33" s="773"/>
      <c r="L33" s="709"/>
      <c r="M33" s="762"/>
      <c r="N33" s="778"/>
      <c r="O33" s="773"/>
      <c r="P33" s="774"/>
      <c r="Q33" s="773"/>
      <c r="R33" s="802"/>
      <c r="S33" s="803"/>
      <c r="T33" s="789"/>
      <c r="U33" s="804"/>
      <c r="V33" s="805"/>
      <c r="W33" s="776"/>
      <c r="X33" s="774"/>
    </row>
    <row r="34" spans="2:24" ht="9" customHeight="1">
      <c r="B34" s="767">
        <v>5</v>
      </c>
      <c r="C34" s="777">
        <v>0.4861111111111111</v>
      </c>
      <c r="D34" s="799"/>
      <c r="E34" s="767" t="s">
        <v>38</v>
      </c>
      <c r="F34" s="781" t="s">
        <v>201</v>
      </c>
      <c r="G34" s="782"/>
      <c r="H34" s="771" t="s">
        <v>30</v>
      </c>
      <c r="I34" s="782" t="s">
        <v>203</v>
      </c>
      <c r="J34" s="783"/>
      <c r="K34" s="768" t="s">
        <v>21</v>
      </c>
      <c r="L34" s="769"/>
      <c r="M34" s="762"/>
      <c r="N34" s="768">
        <v>5</v>
      </c>
      <c r="O34" s="777">
        <v>0.4861111111111111</v>
      </c>
      <c r="P34" s="799"/>
      <c r="Q34" s="768"/>
      <c r="R34" s="784" t="s">
        <v>246</v>
      </c>
      <c r="S34" s="785"/>
      <c r="T34" s="782" t="s">
        <v>30</v>
      </c>
      <c r="U34" s="786" t="s">
        <v>247</v>
      </c>
      <c r="V34" s="787"/>
      <c r="W34" s="771" t="s">
        <v>21</v>
      </c>
      <c r="X34" s="769"/>
    </row>
    <row r="35" spans="2:24" ht="9" customHeight="1">
      <c r="B35" s="772"/>
      <c r="C35" s="800"/>
      <c r="D35" s="801"/>
      <c r="E35" s="772"/>
      <c r="F35" s="788"/>
      <c r="G35" s="789"/>
      <c r="H35" s="776"/>
      <c r="I35" s="789"/>
      <c r="J35" s="790"/>
      <c r="K35" s="773"/>
      <c r="L35" s="774"/>
      <c r="M35" s="762"/>
      <c r="N35" s="773"/>
      <c r="O35" s="800"/>
      <c r="P35" s="801"/>
      <c r="Q35" s="773"/>
      <c r="R35" s="791"/>
      <c r="S35" s="792"/>
      <c r="T35" s="789"/>
      <c r="U35" s="793"/>
      <c r="V35" s="794"/>
      <c r="W35" s="776"/>
      <c r="X35" s="774"/>
    </row>
    <row r="36" spans="2:24" ht="9" customHeight="1">
      <c r="B36" s="767">
        <v>6</v>
      </c>
      <c r="C36" s="777">
        <v>0.51388888888888884</v>
      </c>
      <c r="D36" s="799"/>
      <c r="E36" s="767" t="s">
        <v>42</v>
      </c>
      <c r="F36" s="781" t="s">
        <v>205</v>
      </c>
      <c r="G36" s="782"/>
      <c r="H36" s="771" t="s">
        <v>30</v>
      </c>
      <c r="I36" s="782" t="s">
        <v>207</v>
      </c>
      <c r="J36" s="783"/>
      <c r="K36" s="768" t="s">
        <v>21</v>
      </c>
      <c r="L36" s="769"/>
      <c r="M36" s="762"/>
      <c r="N36" s="778">
        <v>6</v>
      </c>
      <c r="O36" s="777">
        <v>0.51388888888888884</v>
      </c>
      <c r="P36" s="799"/>
      <c r="Q36" s="768"/>
      <c r="R36" s="784" t="s">
        <v>248</v>
      </c>
      <c r="S36" s="785"/>
      <c r="T36" s="782" t="s">
        <v>30</v>
      </c>
      <c r="U36" s="786" t="s">
        <v>249</v>
      </c>
      <c r="V36" s="787"/>
      <c r="W36" s="768" t="s">
        <v>21</v>
      </c>
      <c r="X36" s="769"/>
    </row>
    <row r="37" spans="2:24" ht="9" customHeight="1">
      <c r="B37" s="772"/>
      <c r="C37" s="800"/>
      <c r="D37" s="801"/>
      <c r="E37" s="772"/>
      <c r="F37" s="788"/>
      <c r="G37" s="789"/>
      <c r="H37" s="776"/>
      <c r="I37" s="789"/>
      <c r="J37" s="790"/>
      <c r="K37" s="773"/>
      <c r="L37" s="774"/>
      <c r="M37" s="762"/>
      <c r="N37" s="778"/>
      <c r="O37" s="800"/>
      <c r="P37" s="801"/>
      <c r="Q37" s="773"/>
      <c r="R37" s="791"/>
      <c r="S37" s="792"/>
      <c r="T37" s="789"/>
      <c r="U37" s="793"/>
      <c r="V37" s="794"/>
      <c r="W37" s="773"/>
      <c r="X37" s="774"/>
    </row>
    <row r="38" spans="2:24" ht="9" customHeight="1">
      <c r="B38" s="767">
        <v>7</v>
      </c>
      <c r="C38" s="777">
        <v>0.54166666666666663</v>
      </c>
      <c r="D38" s="799"/>
      <c r="E38" s="767" t="s">
        <v>45</v>
      </c>
      <c r="F38" s="781" t="s">
        <v>209</v>
      </c>
      <c r="G38" s="782"/>
      <c r="H38" s="771" t="s">
        <v>30</v>
      </c>
      <c r="I38" s="782" t="s">
        <v>210</v>
      </c>
      <c r="J38" s="783"/>
      <c r="K38" s="768" t="s">
        <v>21</v>
      </c>
      <c r="L38" s="769"/>
      <c r="M38" s="762"/>
      <c r="N38" s="768">
        <v>7</v>
      </c>
      <c r="O38" s="777">
        <v>0.54166666666666663</v>
      </c>
      <c r="P38" s="799"/>
      <c r="Q38" s="768"/>
      <c r="R38" s="781" t="s">
        <v>36</v>
      </c>
      <c r="S38" s="782"/>
      <c r="T38" s="782"/>
      <c r="U38" s="782"/>
      <c r="V38" s="783"/>
      <c r="W38" s="768" t="s">
        <v>21</v>
      </c>
      <c r="X38" s="769"/>
    </row>
    <row r="39" spans="2:24" ht="9" customHeight="1">
      <c r="B39" s="772"/>
      <c r="C39" s="800"/>
      <c r="D39" s="801"/>
      <c r="E39" s="772"/>
      <c r="F39" s="788"/>
      <c r="G39" s="789"/>
      <c r="H39" s="776"/>
      <c r="I39" s="789"/>
      <c r="J39" s="790"/>
      <c r="K39" s="773"/>
      <c r="L39" s="774"/>
      <c r="M39" s="762"/>
      <c r="N39" s="773"/>
      <c r="O39" s="800"/>
      <c r="P39" s="801"/>
      <c r="Q39" s="773"/>
      <c r="R39" s="788"/>
      <c r="S39" s="789"/>
      <c r="T39" s="789"/>
      <c r="U39" s="789"/>
      <c r="V39" s="790"/>
      <c r="W39" s="773"/>
      <c r="X39" s="774"/>
    </row>
    <row r="40" spans="2:24" ht="9" customHeight="1">
      <c r="B40" s="768" t="s">
        <v>250</v>
      </c>
      <c r="C40" s="771"/>
      <c r="D40" s="771"/>
      <c r="E40" s="771"/>
      <c r="F40" s="771"/>
      <c r="G40" s="771"/>
      <c r="H40" s="771"/>
      <c r="I40" s="771"/>
      <c r="J40" s="771"/>
      <c r="K40" s="771"/>
      <c r="L40" s="769"/>
      <c r="M40" s="762"/>
      <c r="N40" s="768" t="s">
        <v>37</v>
      </c>
      <c r="O40" s="771"/>
      <c r="P40" s="771"/>
      <c r="Q40" s="771"/>
      <c r="R40" s="771"/>
      <c r="S40" s="771"/>
      <c r="T40" s="771"/>
      <c r="U40" s="771"/>
      <c r="V40" s="771"/>
      <c r="W40" s="771"/>
      <c r="X40" s="769"/>
    </row>
    <row r="41" spans="2:24" ht="9" customHeight="1">
      <c r="B41" s="773"/>
      <c r="C41" s="776"/>
      <c r="D41" s="776"/>
      <c r="E41" s="776"/>
      <c r="F41" s="776"/>
      <c r="G41" s="776"/>
      <c r="H41" s="776"/>
      <c r="I41" s="776"/>
      <c r="J41" s="776"/>
      <c r="K41" s="776"/>
      <c r="L41" s="774"/>
      <c r="M41" s="762"/>
      <c r="N41" s="773"/>
      <c r="O41" s="776"/>
      <c r="P41" s="776"/>
      <c r="Q41" s="776"/>
      <c r="R41" s="776"/>
      <c r="S41" s="776"/>
      <c r="T41" s="776"/>
      <c r="U41" s="776"/>
      <c r="V41" s="776"/>
      <c r="W41" s="776"/>
      <c r="X41" s="774"/>
    </row>
    <row r="42" spans="2:24" ht="9" customHeight="1">
      <c r="B42" s="767">
        <v>8</v>
      </c>
      <c r="C42" s="777">
        <v>0.58333333333333337</v>
      </c>
      <c r="D42" s="799"/>
      <c r="E42" s="767" t="s">
        <v>45</v>
      </c>
      <c r="F42" s="781" t="s">
        <v>210</v>
      </c>
      <c r="G42" s="782"/>
      <c r="H42" s="771" t="s">
        <v>30</v>
      </c>
      <c r="I42" s="782" t="s">
        <v>211</v>
      </c>
      <c r="J42" s="783"/>
      <c r="K42" s="806" t="s">
        <v>251</v>
      </c>
      <c r="L42" s="767" t="s">
        <v>252</v>
      </c>
      <c r="M42" s="762"/>
    </row>
    <row r="43" spans="2:24" ht="9" customHeight="1">
      <c r="B43" s="772"/>
      <c r="C43" s="800"/>
      <c r="D43" s="801"/>
      <c r="E43" s="772"/>
      <c r="F43" s="788"/>
      <c r="G43" s="789"/>
      <c r="H43" s="776"/>
      <c r="I43" s="789"/>
      <c r="J43" s="790"/>
      <c r="K43" s="807"/>
      <c r="L43" s="772"/>
      <c r="M43" s="762"/>
    </row>
    <row r="44" spans="2:24" ht="9" customHeight="1">
      <c r="B44" s="768" t="s">
        <v>250</v>
      </c>
      <c r="C44" s="771"/>
      <c r="D44" s="771"/>
      <c r="E44" s="771"/>
      <c r="F44" s="771"/>
      <c r="G44" s="771"/>
      <c r="H44" s="771"/>
      <c r="I44" s="771"/>
      <c r="J44" s="771"/>
      <c r="K44" s="771"/>
      <c r="L44" s="769"/>
      <c r="M44" s="762"/>
    </row>
    <row r="45" spans="2:24" ht="9" customHeight="1">
      <c r="B45" s="773"/>
      <c r="C45" s="776"/>
      <c r="D45" s="776"/>
      <c r="E45" s="776"/>
      <c r="F45" s="776"/>
      <c r="G45" s="776"/>
      <c r="H45" s="776"/>
      <c r="I45" s="776"/>
      <c r="J45" s="776"/>
      <c r="K45" s="776"/>
      <c r="L45" s="774"/>
      <c r="M45" s="762"/>
    </row>
    <row r="46" spans="2:24" ht="9" customHeight="1">
      <c r="B46" s="767">
        <v>9</v>
      </c>
      <c r="C46" s="777">
        <v>0.625</v>
      </c>
      <c r="D46" s="799"/>
      <c r="E46" s="767" t="s">
        <v>45</v>
      </c>
      <c r="F46" s="781" t="s">
        <v>209</v>
      </c>
      <c r="G46" s="782"/>
      <c r="H46" s="771" t="s">
        <v>30</v>
      </c>
      <c r="I46" s="782" t="s">
        <v>211</v>
      </c>
      <c r="J46" s="783"/>
      <c r="K46" s="767" t="s">
        <v>252</v>
      </c>
      <c r="L46" s="767" t="s">
        <v>253</v>
      </c>
      <c r="M46" s="762"/>
    </row>
    <row r="47" spans="2:24" ht="9" customHeight="1">
      <c r="B47" s="772"/>
      <c r="C47" s="800"/>
      <c r="D47" s="801"/>
      <c r="E47" s="772"/>
      <c r="F47" s="788"/>
      <c r="G47" s="789"/>
      <c r="H47" s="776"/>
      <c r="I47" s="789"/>
      <c r="J47" s="790"/>
      <c r="K47" s="772"/>
      <c r="L47" s="772"/>
      <c r="M47" s="762"/>
    </row>
    <row r="48" spans="2:24" ht="9" customHeight="1">
      <c r="M48" s="762"/>
    </row>
    <row r="49" spans="13:13" ht="9" customHeight="1">
      <c r="M49" s="762"/>
    </row>
    <row r="50" spans="13:13" ht="9" customHeight="1"/>
    <row r="51" spans="13:13" ht="9" customHeight="1"/>
  </sheetData>
  <mergeCells count="157">
    <mergeCell ref="B44:L45"/>
    <mergeCell ref="B46:B47"/>
    <mergeCell ref="C46:D47"/>
    <mergeCell ref="E46:E47"/>
    <mergeCell ref="F46:G47"/>
    <mergeCell ref="H46:H47"/>
    <mergeCell ref="I46:J47"/>
    <mergeCell ref="K46:K47"/>
    <mergeCell ref="L46:L47"/>
    <mergeCell ref="B40:L41"/>
    <mergeCell ref="N40:X41"/>
    <mergeCell ref="B42:B43"/>
    <mergeCell ref="C42:D43"/>
    <mergeCell ref="E42:E43"/>
    <mergeCell ref="F42:G43"/>
    <mergeCell ref="H42:H43"/>
    <mergeCell ref="I42:J43"/>
    <mergeCell ref="K42:K43"/>
    <mergeCell ref="L42:L43"/>
    <mergeCell ref="K38:L39"/>
    <mergeCell ref="N38:N39"/>
    <mergeCell ref="O38:P39"/>
    <mergeCell ref="Q38:Q39"/>
    <mergeCell ref="R38:V39"/>
    <mergeCell ref="W38:X39"/>
    <mergeCell ref="B38:B39"/>
    <mergeCell ref="C38:D39"/>
    <mergeCell ref="E38:E39"/>
    <mergeCell ref="F38:G39"/>
    <mergeCell ref="H38:H39"/>
    <mergeCell ref="I38:J39"/>
    <mergeCell ref="O36:P37"/>
    <mergeCell ref="Q36:Q37"/>
    <mergeCell ref="R36:S37"/>
    <mergeCell ref="T36:T37"/>
    <mergeCell ref="U36:V37"/>
    <mergeCell ref="W36:X37"/>
    <mergeCell ref="U34:V35"/>
    <mergeCell ref="W34:X35"/>
    <mergeCell ref="B36:B37"/>
    <mergeCell ref="C36:D37"/>
    <mergeCell ref="E36:E37"/>
    <mergeCell ref="F36:G37"/>
    <mergeCell ref="H36:H37"/>
    <mergeCell ref="I36:J37"/>
    <mergeCell ref="K36:L37"/>
    <mergeCell ref="N36:N37"/>
    <mergeCell ref="K34:L35"/>
    <mergeCell ref="N34:N35"/>
    <mergeCell ref="O34:P35"/>
    <mergeCell ref="Q34:Q35"/>
    <mergeCell ref="R34:S35"/>
    <mergeCell ref="T34:T35"/>
    <mergeCell ref="B34:B35"/>
    <mergeCell ref="C34:D35"/>
    <mergeCell ref="E34:E35"/>
    <mergeCell ref="F34:G35"/>
    <mergeCell ref="H34:H35"/>
    <mergeCell ref="I34:J35"/>
    <mergeCell ref="O32:P33"/>
    <mergeCell ref="Q32:Q33"/>
    <mergeCell ref="R32:S33"/>
    <mergeCell ref="T32:T33"/>
    <mergeCell ref="U32:V33"/>
    <mergeCell ref="W32:X33"/>
    <mergeCell ref="U30:V31"/>
    <mergeCell ref="W30:X31"/>
    <mergeCell ref="B32:B33"/>
    <mergeCell ref="C32:D33"/>
    <mergeCell ref="E32:E33"/>
    <mergeCell ref="F32:G33"/>
    <mergeCell ref="H32:H33"/>
    <mergeCell ref="I32:J33"/>
    <mergeCell ref="K32:L33"/>
    <mergeCell ref="N32:N33"/>
    <mergeCell ref="K30:L31"/>
    <mergeCell ref="N30:N31"/>
    <mergeCell ref="O30:P31"/>
    <mergeCell ref="Q30:Q31"/>
    <mergeCell ref="R30:S31"/>
    <mergeCell ref="T30:T31"/>
    <mergeCell ref="B30:B31"/>
    <mergeCell ref="C30:D31"/>
    <mergeCell ref="E30:E31"/>
    <mergeCell ref="F30:G31"/>
    <mergeCell ref="H30:H31"/>
    <mergeCell ref="I30:J31"/>
    <mergeCell ref="O28:P29"/>
    <mergeCell ref="Q28:Q29"/>
    <mergeCell ref="R28:S29"/>
    <mergeCell ref="T28:T29"/>
    <mergeCell ref="U28:V29"/>
    <mergeCell ref="W28:X29"/>
    <mergeCell ref="U26:V27"/>
    <mergeCell ref="W26:X27"/>
    <mergeCell ref="B28:B29"/>
    <mergeCell ref="C28:D29"/>
    <mergeCell ref="E28:E29"/>
    <mergeCell ref="F28:G29"/>
    <mergeCell ref="H28:H29"/>
    <mergeCell ref="I28:J29"/>
    <mergeCell ref="K28:L29"/>
    <mergeCell ref="N28:N29"/>
    <mergeCell ref="K26:L27"/>
    <mergeCell ref="N26:N27"/>
    <mergeCell ref="O26:P27"/>
    <mergeCell ref="Q26:Q27"/>
    <mergeCell ref="R26:S27"/>
    <mergeCell ref="T26:T27"/>
    <mergeCell ref="O24:P25"/>
    <mergeCell ref="Q24:Q25"/>
    <mergeCell ref="R24:V25"/>
    <mergeCell ref="W24:X25"/>
    <mergeCell ref="B26:B27"/>
    <mergeCell ref="C26:D27"/>
    <mergeCell ref="E26:E27"/>
    <mergeCell ref="F26:G27"/>
    <mergeCell ref="H26:H27"/>
    <mergeCell ref="I26:J27"/>
    <mergeCell ref="B24:B25"/>
    <mergeCell ref="C24:D25"/>
    <mergeCell ref="E24:E25"/>
    <mergeCell ref="F24:J25"/>
    <mergeCell ref="K24:L25"/>
    <mergeCell ref="N24:N25"/>
    <mergeCell ref="N22:N23"/>
    <mergeCell ref="O22:P23"/>
    <mergeCell ref="Q22:Q23"/>
    <mergeCell ref="R22:V23"/>
    <mergeCell ref="W22:W23"/>
    <mergeCell ref="X22:X23"/>
    <mergeCell ref="B22:B23"/>
    <mergeCell ref="C22:D23"/>
    <mergeCell ref="E22:E23"/>
    <mergeCell ref="F22:J23"/>
    <mergeCell ref="K22:K23"/>
    <mergeCell ref="L22:L23"/>
    <mergeCell ref="B15:L16"/>
    <mergeCell ref="N15:X16"/>
    <mergeCell ref="B17:L18"/>
    <mergeCell ref="N17:X18"/>
    <mergeCell ref="B19:L21"/>
    <mergeCell ref="N19:X21"/>
    <mergeCell ref="B10:D12"/>
    <mergeCell ref="E10:L12"/>
    <mergeCell ref="N10:P12"/>
    <mergeCell ref="Q10:X12"/>
    <mergeCell ref="B13:C14"/>
    <mergeCell ref="D13:L14"/>
    <mergeCell ref="N13:O14"/>
    <mergeCell ref="P13:X14"/>
    <mergeCell ref="V1:W2"/>
    <mergeCell ref="E2:G2"/>
    <mergeCell ref="H2:K2"/>
    <mergeCell ref="E4:O5"/>
    <mergeCell ref="E6:R7"/>
    <mergeCell ref="A9:L9"/>
  </mergeCells>
  <phoneticPr fontId="3"/>
  <pageMargins left="0.59027777777777779" right="0.39305555555555555" top="0.59027777777777779" bottom="0.78680555555555554" header="0.31458333333333333" footer="0.31458333333333333"/>
  <pageSetup paperSize="9" orientation="portrait" horizontalDpi="4294967293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120"/>
  <sheetViews>
    <sheetView zoomScaleNormal="100" workbookViewId="0">
      <selection activeCell="Q1" sqref="Q1"/>
    </sheetView>
  </sheetViews>
  <sheetFormatPr defaultColWidth="13" defaultRowHeight="13.2"/>
  <cols>
    <col min="1" max="107" width="3.6640625" style="42" customWidth="1"/>
    <col min="108" max="16384" width="13" style="42"/>
  </cols>
  <sheetData>
    <row r="1" spans="1:68" s="11" customFormat="1" ht="9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88"/>
      <c r="W1" s="27"/>
      <c r="X1" s="27"/>
      <c r="Y1" s="27"/>
      <c r="Z1" s="27"/>
      <c r="AA1" s="27"/>
      <c r="AB1" s="27"/>
      <c r="AC1" s="27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9"/>
      <c r="BO1" s="30"/>
      <c r="BP1" s="29"/>
    </row>
    <row r="2" spans="1:68" s="11" customFormat="1" ht="9" customHeight="1">
      <c r="B2" s="27"/>
      <c r="C2" s="27"/>
      <c r="D2" s="27"/>
      <c r="E2" s="89"/>
      <c r="F2" s="89"/>
      <c r="G2" s="89"/>
      <c r="H2" s="90"/>
      <c r="I2" s="89"/>
      <c r="J2" s="89"/>
      <c r="K2" s="89"/>
      <c r="L2" s="9"/>
      <c r="M2" s="9"/>
      <c r="N2" s="9"/>
      <c r="O2" s="27"/>
      <c r="P2" s="27"/>
      <c r="Q2" s="27"/>
      <c r="R2" s="27"/>
      <c r="S2" s="27"/>
      <c r="T2" s="27"/>
      <c r="U2" s="27"/>
      <c r="V2" s="88"/>
      <c r="W2" s="27"/>
      <c r="X2" s="27"/>
      <c r="Y2" s="27"/>
      <c r="Z2" s="27"/>
      <c r="AA2" s="27"/>
      <c r="AB2" s="27"/>
      <c r="AC2" s="27"/>
      <c r="AH2" s="29"/>
      <c r="AI2" s="31"/>
      <c r="AJ2" s="31"/>
      <c r="AK2" s="32"/>
      <c r="AL2" s="31"/>
      <c r="AM2" s="31"/>
      <c r="AN2" s="31"/>
      <c r="AO2" s="31"/>
      <c r="AP2" s="31"/>
      <c r="AQ2" s="31"/>
      <c r="AR2" s="31"/>
      <c r="AS2" s="32"/>
      <c r="AT2" s="33"/>
      <c r="AU2" s="32"/>
      <c r="AV2" s="32"/>
      <c r="AW2" s="32"/>
      <c r="AX2" s="31"/>
      <c r="AY2" s="31"/>
      <c r="AZ2" s="31"/>
      <c r="BA2" s="31"/>
      <c r="BB2" s="31"/>
      <c r="BC2" s="31"/>
      <c r="BD2" s="31"/>
      <c r="BE2" s="31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9"/>
    </row>
    <row r="3" spans="1:68" s="11" customFormat="1" ht="9" customHeight="1">
      <c r="B3" s="27"/>
      <c r="C3" s="27"/>
      <c r="D3" s="2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4"/>
      <c r="X3" s="34"/>
      <c r="Y3" s="34"/>
      <c r="Z3" s="27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8"/>
      <c r="BM3" s="29"/>
    </row>
    <row r="4" spans="1:68" s="11" customFormat="1" ht="9" customHeight="1">
      <c r="B4" s="27"/>
      <c r="C4" s="27"/>
      <c r="D4" s="27"/>
      <c r="E4" s="91" t="s">
        <v>127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"/>
      <c r="Q4" s="9"/>
      <c r="R4" s="9"/>
      <c r="S4" s="9"/>
      <c r="T4" s="9"/>
      <c r="U4" s="9"/>
      <c r="V4" s="9"/>
      <c r="W4" s="34"/>
      <c r="X4" s="34"/>
      <c r="Y4" s="34"/>
      <c r="Z4" s="27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8"/>
      <c r="BM4" s="29"/>
    </row>
    <row r="5" spans="1:68" s="11" customFormat="1" ht="9" customHeight="1">
      <c r="B5" s="35"/>
      <c r="C5" s="35"/>
      <c r="D5" s="35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S5" s="36"/>
      <c r="T5" s="36"/>
      <c r="U5" s="36"/>
      <c r="V5" s="36"/>
      <c r="W5" s="34"/>
      <c r="X5" s="34"/>
      <c r="Y5" s="34"/>
      <c r="Z5" s="27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8"/>
      <c r="BM5" s="29"/>
    </row>
    <row r="6" spans="1:68" s="11" customFormat="1" ht="9" customHeight="1">
      <c r="B6" s="35"/>
      <c r="C6" s="35"/>
      <c r="D6" s="35"/>
      <c r="E6" s="92" t="s">
        <v>126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36"/>
      <c r="T6" s="36"/>
      <c r="U6" s="36"/>
      <c r="V6" s="36"/>
      <c r="W6" s="34"/>
      <c r="X6" s="34"/>
      <c r="Y6" s="34"/>
      <c r="Z6" s="35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8"/>
      <c r="BM6" s="29"/>
    </row>
    <row r="7" spans="1:68" s="11" customFormat="1" ht="9" customHeight="1">
      <c r="B7" s="35"/>
      <c r="C7" s="35"/>
      <c r="D7" s="35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36"/>
      <c r="T7" s="36"/>
      <c r="U7" s="36"/>
      <c r="V7" s="36"/>
      <c r="W7" s="37"/>
      <c r="X7" s="37"/>
      <c r="Y7" s="37"/>
      <c r="Z7" s="37"/>
      <c r="AA7" s="37"/>
      <c r="AB7" s="37"/>
      <c r="AC7" s="35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8"/>
      <c r="BP7" s="29"/>
    </row>
    <row r="8" spans="1:68" ht="9" customHeight="1">
      <c r="A8" s="38"/>
      <c r="B8" s="38"/>
      <c r="C8" s="39"/>
      <c r="D8" s="40"/>
      <c r="E8" s="40"/>
      <c r="F8" s="40"/>
      <c r="G8" s="41"/>
      <c r="H8" s="41"/>
      <c r="I8" s="40"/>
      <c r="J8" s="40"/>
      <c r="K8" s="40"/>
      <c r="L8" s="40"/>
      <c r="M8" s="41"/>
      <c r="N8" s="41"/>
      <c r="O8" s="40"/>
      <c r="P8" s="40"/>
      <c r="Q8" s="40"/>
      <c r="R8" s="40"/>
      <c r="S8" s="40"/>
      <c r="T8" s="40"/>
      <c r="U8" s="40"/>
      <c r="V8" s="40"/>
    </row>
    <row r="9" spans="1:68" ht="9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43"/>
      <c r="N9" s="43"/>
      <c r="O9" s="43"/>
      <c r="P9" s="43"/>
      <c r="Q9" s="43"/>
      <c r="R9" s="43"/>
      <c r="S9" s="44"/>
      <c r="T9" s="44"/>
      <c r="U9" s="44"/>
      <c r="V9" s="40"/>
    </row>
    <row r="10" spans="1:68" ht="9" customHeight="1">
      <c r="A10" s="113" t="s">
        <v>125</v>
      </c>
      <c r="B10" s="114"/>
      <c r="C10" s="114"/>
      <c r="D10" s="113" t="s">
        <v>52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45"/>
      <c r="U10" s="45"/>
      <c r="V10" s="45"/>
      <c r="W10" s="46"/>
    </row>
    <row r="11" spans="1:68" ht="9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45"/>
      <c r="U11" s="45"/>
      <c r="V11" s="45"/>
      <c r="W11" s="46"/>
    </row>
    <row r="12" spans="1:68" ht="9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45"/>
      <c r="U12" s="45"/>
      <c r="V12" s="45"/>
      <c r="W12" s="46"/>
    </row>
    <row r="13" spans="1:68" ht="9" customHeight="1">
      <c r="A13" s="309" t="s">
        <v>124</v>
      </c>
      <c r="B13" s="141"/>
      <c r="C13" s="142"/>
      <c r="D13" s="309" t="str">
        <f>A15</f>
        <v>N.W.FC</v>
      </c>
      <c r="E13" s="141"/>
      <c r="F13" s="168"/>
      <c r="G13" s="141" t="str">
        <f>A17</f>
        <v>3FC</v>
      </c>
      <c r="H13" s="141"/>
      <c r="I13" s="168"/>
      <c r="J13" s="179" t="str">
        <f>A19</f>
        <v>5FC-W</v>
      </c>
      <c r="K13" s="141"/>
      <c r="L13" s="168"/>
      <c r="M13" s="179" t="str">
        <f>A21</f>
        <v>KSC</v>
      </c>
      <c r="N13" s="141"/>
      <c r="O13" s="168"/>
      <c r="P13" s="181" t="s">
        <v>82</v>
      </c>
      <c r="Q13" s="123" t="s">
        <v>83</v>
      </c>
      <c r="R13" s="123" t="s">
        <v>84</v>
      </c>
      <c r="S13" s="125" t="s">
        <v>85</v>
      </c>
      <c r="T13" s="305" t="s">
        <v>86</v>
      </c>
      <c r="U13" s="128"/>
      <c r="V13" s="46"/>
      <c r="W13" s="46"/>
      <c r="X13" s="161">
        <f>SUM(P15:P22)</f>
        <v>18</v>
      </c>
    </row>
    <row r="14" spans="1:68" ht="9" customHeight="1">
      <c r="A14" s="140"/>
      <c r="B14" s="143"/>
      <c r="C14" s="144"/>
      <c r="D14" s="140"/>
      <c r="E14" s="143"/>
      <c r="F14" s="178"/>
      <c r="G14" s="143"/>
      <c r="H14" s="143"/>
      <c r="I14" s="178"/>
      <c r="J14" s="180"/>
      <c r="K14" s="143"/>
      <c r="L14" s="178"/>
      <c r="M14" s="180"/>
      <c r="N14" s="143"/>
      <c r="O14" s="178"/>
      <c r="P14" s="182"/>
      <c r="Q14" s="124"/>
      <c r="R14" s="124"/>
      <c r="S14" s="126"/>
      <c r="T14" s="129"/>
      <c r="U14" s="130"/>
      <c r="V14" s="46"/>
      <c r="W14" s="46"/>
      <c r="X14" s="161"/>
    </row>
    <row r="15" spans="1:68" ht="9" customHeight="1">
      <c r="A15" s="321" t="s">
        <v>123</v>
      </c>
      <c r="B15" s="163"/>
      <c r="C15" s="164"/>
      <c r="D15" s="309"/>
      <c r="E15" s="141"/>
      <c r="F15" s="168"/>
      <c r="G15" s="172">
        <v>1</v>
      </c>
      <c r="H15" s="174" t="s">
        <v>115</v>
      </c>
      <c r="I15" s="176">
        <v>2</v>
      </c>
      <c r="J15" s="172">
        <v>16</v>
      </c>
      <c r="K15" s="174" t="s">
        <v>115</v>
      </c>
      <c r="L15" s="176">
        <v>0</v>
      </c>
      <c r="M15" s="172">
        <v>6</v>
      </c>
      <c r="N15" s="174" t="s">
        <v>115</v>
      </c>
      <c r="O15" s="176">
        <v>0</v>
      </c>
      <c r="P15" s="338">
        <f>IF(OR(G15="", I15=""), 0, POWER(2, SIGN(G15-I15)+1)-1) + IF(OR(J15="", L15=""), 0, POWER(2, SIGN(J15-L15)+1)-1) + IF(OR(M15="", O15=""), 0, POWER(2, SIGN(M15-O15)+1)-1)</f>
        <v>6</v>
      </c>
      <c r="Q15" s="198">
        <f>SUM(G15,J15,M15)</f>
        <v>23</v>
      </c>
      <c r="R15" s="183">
        <f>SUM(I15,L15,O15)</f>
        <v>2</v>
      </c>
      <c r="S15" s="185">
        <f>Q15-R15</f>
        <v>21</v>
      </c>
      <c r="T15" s="309">
        <f>IF(X13&gt;0,RANK(X15,X15:X22), "")</f>
        <v>2</v>
      </c>
      <c r="U15" s="187"/>
      <c r="V15" s="189" t="str">
        <f>IF(OR(G15&lt;&gt;F17,I15&lt;&gt;D17),"×","")</f>
        <v/>
      </c>
      <c r="W15" s="191" t="str">
        <f>IF(OR(J15&lt;&gt;F19,L15&lt;&gt;D19),"×","")</f>
        <v/>
      </c>
      <c r="X15" s="193">
        <f>P15*10000+S15*100+Q15</f>
        <v>62123</v>
      </c>
    </row>
    <row r="16" spans="1:68" ht="9" customHeight="1">
      <c r="A16" s="165"/>
      <c r="B16" s="166"/>
      <c r="C16" s="167"/>
      <c r="D16" s="169"/>
      <c r="E16" s="170"/>
      <c r="F16" s="171"/>
      <c r="G16" s="173"/>
      <c r="H16" s="175"/>
      <c r="I16" s="177"/>
      <c r="J16" s="318"/>
      <c r="K16" s="319"/>
      <c r="L16" s="320"/>
      <c r="M16" s="173"/>
      <c r="N16" s="175"/>
      <c r="O16" s="177"/>
      <c r="P16" s="197"/>
      <c r="Q16" s="199"/>
      <c r="R16" s="184"/>
      <c r="S16" s="186"/>
      <c r="T16" s="169"/>
      <c r="U16" s="188"/>
      <c r="V16" s="190"/>
      <c r="W16" s="192"/>
      <c r="X16" s="193"/>
    </row>
    <row r="17" spans="1:24" ht="9" customHeight="1">
      <c r="A17" s="203" t="s">
        <v>122</v>
      </c>
      <c r="B17" s="204"/>
      <c r="C17" s="205"/>
      <c r="D17" s="206">
        <f>IF(I15="","",I15)</f>
        <v>2</v>
      </c>
      <c r="E17" s="208" t="s">
        <v>115</v>
      </c>
      <c r="F17" s="209">
        <f>IF(G15="","",G15)</f>
        <v>1</v>
      </c>
      <c r="G17" s="211"/>
      <c r="H17" s="212"/>
      <c r="I17" s="213"/>
      <c r="J17" s="214">
        <v>4</v>
      </c>
      <c r="K17" s="208" t="s">
        <v>115</v>
      </c>
      <c r="L17" s="244">
        <v>0</v>
      </c>
      <c r="M17" s="214">
        <v>2</v>
      </c>
      <c r="N17" s="208" t="s">
        <v>115</v>
      </c>
      <c r="O17" s="215">
        <v>1</v>
      </c>
      <c r="P17" s="217">
        <f>IF(OR(D17="", F17=""), 0, POWER(2, SIGN(D17-F17)+1)-1) + IF(OR(J17="", L17=""), 0, POWER(2, SIGN(J17-L17)+1)-1) + IF(OR(M17="", O17=""), 0, POWER(2, SIGN(M17-O17)+1)-1)</f>
        <v>9</v>
      </c>
      <c r="Q17" s="218">
        <f>SUM(D17,J17,M17)</f>
        <v>8</v>
      </c>
      <c r="R17" s="219">
        <f>SUM(F17,L17,O17)</f>
        <v>2</v>
      </c>
      <c r="S17" s="131">
        <f>Q17-R17</f>
        <v>6</v>
      </c>
      <c r="T17" s="200">
        <f>IF(X13&gt;0,RANK(X17,X15:X22), "")</f>
        <v>1</v>
      </c>
      <c r="U17" s="201"/>
      <c r="V17" s="189" t="str">
        <f>IF(OR(G15&lt;&gt;F17,I15&lt;&gt;D17),"×","")</f>
        <v/>
      </c>
      <c r="W17" s="191" t="str">
        <f>IF(OR(M17&lt;&gt;I21,O17&lt;&gt;G21),"×","")</f>
        <v/>
      </c>
      <c r="X17" s="193">
        <f>P17*10000+S17*100+Q17</f>
        <v>90608</v>
      </c>
    </row>
    <row r="18" spans="1:24" ht="9" customHeight="1">
      <c r="A18" s="165"/>
      <c r="B18" s="166"/>
      <c r="C18" s="167"/>
      <c r="D18" s="207"/>
      <c r="E18" s="175"/>
      <c r="F18" s="210"/>
      <c r="G18" s="194"/>
      <c r="H18" s="170"/>
      <c r="I18" s="171"/>
      <c r="J18" s="173"/>
      <c r="K18" s="175"/>
      <c r="L18" s="177"/>
      <c r="M18" s="173"/>
      <c r="N18" s="175"/>
      <c r="O18" s="216"/>
      <c r="P18" s="197"/>
      <c r="Q18" s="199"/>
      <c r="R18" s="184"/>
      <c r="S18" s="132"/>
      <c r="T18" s="202"/>
      <c r="U18" s="188"/>
      <c r="V18" s="190"/>
      <c r="W18" s="192"/>
      <c r="X18" s="193"/>
    </row>
    <row r="19" spans="1:24" ht="9" customHeight="1">
      <c r="A19" s="203" t="s">
        <v>121</v>
      </c>
      <c r="B19" s="204"/>
      <c r="C19" s="205"/>
      <c r="D19" s="206">
        <f>IF(L15="","",L15)</f>
        <v>0</v>
      </c>
      <c r="E19" s="208" t="s">
        <v>115</v>
      </c>
      <c r="F19" s="209">
        <f>IF(J15="","",J15)</f>
        <v>16</v>
      </c>
      <c r="G19" s="237">
        <f>IF(L17="","",L17)</f>
        <v>0</v>
      </c>
      <c r="H19" s="208" t="s">
        <v>115</v>
      </c>
      <c r="I19" s="209">
        <f>IF(J17="","",J17)</f>
        <v>4</v>
      </c>
      <c r="J19" s="211"/>
      <c r="K19" s="212"/>
      <c r="L19" s="213"/>
      <c r="M19" s="214">
        <v>0</v>
      </c>
      <c r="N19" s="208" t="s">
        <v>115</v>
      </c>
      <c r="O19" s="215">
        <v>11</v>
      </c>
      <c r="P19" s="217">
        <f>IF(OR(D19="", F19=""), 0, POWER(2, SIGN(D19-F19)+1)-1) + IF(OR(G19="", I19=""), 0, POWER(2, SIGN(G19-I19)+1)-1) + IF(OR(M19="", O19=""), 0, POWER(2, SIGN(M19-O19)+1)-1)</f>
        <v>0</v>
      </c>
      <c r="Q19" s="218">
        <f>SUM(D19,G19,M19)</f>
        <v>0</v>
      </c>
      <c r="R19" s="219">
        <f>SUM(F19,I19,O19)</f>
        <v>31</v>
      </c>
      <c r="S19" s="131">
        <f>Q19-R19</f>
        <v>-31</v>
      </c>
      <c r="T19" s="200">
        <f>IF(X13&gt;0,RANK(X19,X15:X22), "")</f>
        <v>4</v>
      </c>
      <c r="U19" s="201"/>
      <c r="V19" s="189" t="str">
        <f>IF(OR(J15&lt;&gt;F19,L15&lt;&gt;D19),"×","")</f>
        <v/>
      </c>
      <c r="W19" s="191" t="str">
        <f>IF(OR(M19&lt;&gt;L21,O19&lt;&gt;J21),"×","")</f>
        <v/>
      </c>
      <c r="X19" s="193">
        <f>P19*10000+S19*100+Q19</f>
        <v>-3100</v>
      </c>
    </row>
    <row r="20" spans="1:24" ht="9" customHeight="1">
      <c r="A20" s="165"/>
      <c r="B20" s="166"/>
      <c r="C20" s="167"/>
      <c r="D20" s="207"/>
      <c r="E20" s="175"/>
      <c r="F20" s="210"/>
      <c r="G20" s="339"/>
      <c r="H20" s="175"/>
      <c r="I20" s="210"/>
      <c r="J20" s="194"/>
      <c r="K20" s="170"/>
      <c r="L20" s="171"/>
      <c r="M20" s="173"/>
      <c r="N20" s="175"/>
      <c r="O20" s="216"/>
      <c r="P20" s="197"/>
      <c r="Q20" s="199"/>
      <c r="R20" s="184"/>
      <c r="S20" s="132"/>
      <c r="T20" s="202"/>
      <c r="U20" s="188"/>
      <c r="V20" s="190"/>
      <c r="W20" s="192"/>
      <c r="X20" s="193"/>
    </row>
    <row r="21" spans="1:24" ht="9" customHeight="1">
      <c r="A21" s="203" t="s">
        <v>120</v>
      </c>
      <c r="B21" s="204"/>
      <c r="C21" s="205"/>
      <c r="D21" s="206">
        <f>IF(O15="","",O15)</f>
        <v>0</v>
      </c>
      <c r="E21" s="208" t="s">
        <v>115</v>
      </c>
      <c r="F21" s="209">
        <f>IF(M15="","",M15)</f>
        <v>6</v>
      </c>
      <c r="G21" s="237">
        <f>IF(O17="","",O17)</f>
        <v>1</v>
      </c>
      <c r="H21" s="208" t="s">
        <v>115</v>
      </c>
      <c r="I21" s="209">
        <f>IF(M17="","",M17)</f>
        <v>2</v>
      </c>
      <c r="J21" s="237">
        <f>IF(O19="","",O19)</f>
        <v>11</v>
      </c>
      <c r="K21" s="208" t="s">
        <v>115</v>
      </c>
      <c r="L21" s="209">
        <f>IF(M19="","",M19)</f>
        <v>0</v>
      </c>
      <c r="M21" s="211"/>
      <c r="N21" s="212"/>
      <c r="O21" s="225"/>
      <c r="P21" s="217">
        <f>IF(OR(D21="", F21=""), 0, POWER(2, SIGN(D21-F21)+1)-1) + IF(OR(G21="", I21=""), 0, POWER(2, SIGN(G21-I21)+1)-1) + IF(OR(J21="", L21=""), 0, POWER(2, SIGN(J21-L21)+1)-1)</f>
        <v>3</v>
      </c>
      <c r="Q21" s="227">
        <f>SUM(D21,G21,J21)</f>
        <v>12</v>
      </c>
      <c r="R21" s="229">
        <f>SUM(F21,I21,L21)</f>
        <v>8</v>
      </c>
      <c r="S21" s="131">
        <f>Q21-R21</f>
        <v>4</v>
      </c>
      <c r="T21" s="200">
        <f>IF(X13&gt;0,RANK(X21,X15:X22), "")</f>
        <v>3</v>
      </c>
      <c r="U21" s="201"/>
      <c r="V21" s="189" t="str">
        <f>IF(OR(M17&lt;&gt;I21,O17&lt;&gt;G21),"×","")</f>
        <v/>
      </c>
      <c r="W21" s="191" t="str">
        <f>IF(OR(M19&lt;&gt;L21,O19&lt;&gt;J21),"×","")</f>
        <v/>
      </c>
      <c r="X21" s="193">
        <f>P21*10000+S21*100+Q21</f>
        <v>30412</v>
      </c>
    </row>
    <row r="22" spans="1:24" ht="9" customHeight="1">
      <c r="A22" s="231"/>
      <c r="B22" s="232"/>
      <c r="C22" s="233"/>
      <c r="D22" s="248"/>
      <c r="E22" s="223"/>
      <c r="F22" s="224"/>
      <c r="G22" s="238"/>
      <c r="H22" s="223"/>
      <c r="I22" s="224"/>
      <c r="J22" s="238"/>
      <c r="K22" s="223"/>
      <c r="L22" s="224"/>
      <c r="M22" s="180"/>
      <c r="N22" s="143"/>
      <c r="O22" s="144"/>
      <c r="P22" s="226"/>
      <c r="Q22" s="228"/>
      <c r="R22" s="230"/>
      <c r="S22" s="220"/>
      <c r="T22" s="140"/>
      <c r="U22" s="221"/>
      <c r="V22" s="190"/>
      <c r="W22" s="192"/>
      <c r="X22" s="193"/>
    </row>
    <row r="23" spans="1:24" ht="9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47"/>
      <c r="N23" s="47"/>
      <c r="O23" s="47"/>
      <c r="P23" s="47"/>
      <c r="Q23" s="47"/>
      <c r="R23" s="48"/>
      <c r="S23" s="19"/>
      <c r="T23" s="19"/>
      <c r="U23" s="19"/>
      <c r="V23" s="50"/>
      <c r="W23" s="50"/>
      <c r="X23" s="51"/>
    </row>
    <row r="24" spans="1:24" ht="9" customHeight="1">
      <c r="A24" s="309" t="s">
        <v>119</v>
      </c>
      <c r="B24" s="141"/>
      <c r="C24" s="142"/>
      <c r="D24" s="309" t="str">
        <f>A26</f>
        <v>SCUDETTO</v>
      </c>
      <c r="E24" s="141"/>
      <c r="F24" s="168"/>
      <c r="G24" s="141" t="str">
        <f>A28</f>
        <v>F.C.KOMA6</v>
      </c>
      <c r="H24" s="141"/>
      <c r="I24" s="168"/>
      <c r="J24" s="179" t="str">
        <f>A30</f>
        <v>5FC-G</v>
      </c>
      <c r="K24" s="141"/>
      <c r="L24" s="168"/>
      <c r="M24" s="179" t="str">
        <f>A32</f>
        <v>1FC</v>
      </c>
      <c r="N24" s="141"/>
      <c r="O24" s="168"/>
      <c r="P24" s="181" t="s">
        <v>82</v>
      </c>
      <c r="Q24" s="123" t="s">
        <v>83</v>
      </c>
      <c r="R24" s="123" t="s">
        <v>84</v>
      </c>
      <c r="S24" s="125" t="s">
        <v>85</v>
      </c>
      <c r="T24" s="305" t="s">
        <v>86</v>
      </c>
      <c r="U24" s="128"/>
      <c r="V24" s="46"/>
      <c r="W24" s="46"/>
      <c r="X24" s="161">
        <f>SUM(P26:P33)</f>
        <v>18</v>
      </c>
    </row>
    <row r="25" spans="1:24" ht="9" customHeight="1">
      <c r="A25" s="140"/>
      <c r="B25" s="143"/>
      <c r="C25" s="144"/>
      <c r="D25" s="140"/>
      <c r="E25" s="143"/>
      <c r="F25" s="178"/>
      <c r="G25" s="143"/>
      <c r="H25" s="143"/>
      <c r="I25" s="178"/>
      <c r="J25" s="180"/>
      <c r="K25" s="143"/>
      <c r="L25" s="178"/>
      <c r="M25" s="180"/>
      <c r="N25" s="143"/>
      <c r="O25" s="178"/>
      <c r="P25" s="182"/>
      <c r="Q25" s="124"/>
      <c r="R25" s="124"/>
      <c r="S25" s="126"/>
      <c r="T25" s="129"/>
      <c r="U25" s="130"/>
      <c r="V25" s="46"/>
      <c r="W25" s="46"/>
      <c r="X25" s="161"/>
    </row>
    <row r="26" spans="1:24" ht="9" customHeight="1">
      <c r="A26" s="321" t="s">
        <v>118</v>
      </c>
      <c r="B26" s="163"/>
      <c r="C26" s="164"/>
      <c r="D26" s="309"/>
      <c r="E26" s="141"/>
      <c r="F26" s="168"/>
      <c r="G26" s="172">
        <v>8</v>
      </c>
      <c r="H26" s="174" t="s">
        <v>115</v>
      </c>
      <c r="I26" s="176">
        <v>0</v>
      </c>
      <c r="J26" s="172">
        <v>5</v>
      </c>
      <c r="K26" s="174" t="s">
        <v>115</v>
      </c>
      <c r="L26" s="176">
        <v>0</v>
      </c>
      <c r="M26" s="172">
        <v>6</v>
      </c>
      <c r="N26" s="174" t="s">
        <v>115</v>
      </c>
      <c r="O26" s="176">
        <v>0</v>
      </c>
      <c r="P26" s="338">
        <f>IF(OR(G26="", I26=""), 0, POWER(2, SIGN(G26-I26)+1)-1) + IF(OR(J26="", L26=""), 0, POWER(2, SIGN(J26-L26)+1)-1) + IF(OR(M26="", O26=""), 0, POWER(2, SIGN(M26-O26)+1)-1)</f>
        <v>9</v>
      </c>
      <c r="Q26" s="198">
        <f>SUM(G26,J26,M26)</f>
        <v>19</v>
      </c>
      <c r="R26" s="183">
        <f>SUM(I26,L26,O26)</f>
        <v>0</v>
      </c>
      <c r="S26" s="185">
        <f>Q26-R26</f>
        <v>19</v>
      </c>
      <c r="T26" s="309">
        <f>IF(X24&gt;0,RANK(X26,X26:X33), "")</f>
        <v>1</v>
      </c>
      <c r="U26" s="187"/>
      <c r="V26" s="189" t="str">
        <f>IF(OR(G26&lt;&gt;F28,I26&lt;&gt;D28),"×","")</f>
        <v/>
      </c>
      <c r="W26" s="191" t="str">
        <f>IF(OR(J26&lt;&gt;F30,L26&lt;&gt;D30),"×","")</f>
        <v/>
      </c>
      <c r="X26" s="193">
        <f>P26*10000+S26*100+Q26</f>
        <v>91919</v>
      </c>
    </row>
    <row r="27" spans="1:24" ht="9" customHeight="1">
      <c r="A27" s="165"/>
      <c r="B27" s="166"/>
      <c r="C27" s="167"/>
      <c r="D27" s="169"/>
      <c r="E27" s="170"/>
      <c r="F27" s="171"/>
      <c r="G27" s="173"/>
      <c r="H27" s="175"/>
      <c r="I27" s="177"/>
      <c r="J27" s="318"/>
      <c r="K27" s="319"/>
      <c r="L27" s="320"/>
      <c r="M27" s="173"/>
      <c r="N27" s="175"/>
      <c r="O27" s="177"/>
      <c r="P27" s="197"/>
      <c r="Q27" s="199"/>
      <c r="R27" s="184"/>
      <c r="S27" s="186"/>
      <c r="T27" s="169"/>
      <c r="U27" s="188"/>
      <c r="V27" s="190"/>
      <c r="W27" s="192"/>
      <c r="X27" s="193"/>
    </row>
    <row r="28" spans="1:24" ht="9" customHeight="1">
      <c r="A28" s="203" t="s">
        <v>117</v>
      </c>
      <c r="B28" s="204"/>
      <c r="C28" s="205"/>
      <c r="D28" s="206">
        <f>IF(I26="","",I26)</f>
        <v>0</v>
      </c>
      <c r="E28" s="208" t="s">
        <v>115</v>
      </c>
      <c r="F28" s="209">
        <f>IF(G26="","",G26)</f>
        <v>8</v>
      </c>
      <c r="G28" s="211"/>
      <c r="H28" s="212"/>
      <c r="I28" s="213"/>
      <c r="J28" s="214">
        <v>3</v>
      </c>
      <c r="K28" s="208" t="s">
        <v>115</v>
      </c>
      <c r="L28" s="244">
        <v>2</v>
      </c>
      <c r="M28" s="214">
        <v>2</v>
      </c>
      <c r="N28" s="208" t="s">
        <v>115</v>
      </c>
      <c r="O28" s="215">
        <v>1</v>
      </c>
      <c r="P28" s="217">
        <f>IF(OR(D28="", F28=""), 0, POWER(2, SIGN(D28-F28)+1)-1) + IF(OR(J28="", L28=""), 0, POWER(2, SIGN(J28-L28)+1)-1) + IF(OR(M28="", O28=""), 0, POWER(2, SIGN(M28-O28)+1)-1)</f>
        <v>6</v>
      </c>
      <c r="Q28" s="218">
        <f>SUM(D28,J28,M28)</f>
        <v>5</v>
      </c>
      <c r="R28" s="219">
        <f>SUM(F28,L28,O28)</f>
        <v>11</v>
      </c>
      <c r="S28" s="131">
        <f>Q28-R28</f>
        <v>-6</v>
      </c>
      <c r="T28" s="200">
        <f>IF(X24&gt;0,RANK(X28,X26:X33), "")</f>
        <v>2</v>
      </c>
      <c r="U28" s="201"/>
      <c r="V28" s="189" t="str">
        <f>IF(OR(G26&lt;&gt;F28,I26&lt;&gt;D28),"×","")</f>
        <v/>
      </c>
      <c r="W28" s="191" t="str">
        <f>IF(OR(M28&lt;&gt;I32,O28&lt;&gt;G32),"×","")</f>
        <v/>
      </c>
      <c r="X28" s="193">
        <f>P28*10000+S28*100+Q28</f>
        <v>59405</v>
      </c>
    </row>
    <row r="29" spans="1:24" ht="9" customHeight="1">
      <c r="A29" s="165"/>
      <c r="B29" s="166"/>
      <c r="C29" s="167"/>
      <c r="D29" s="207"/>
      <c r="E29" s="175"/>
      <c r="F29" s="210"/>
      <c r="G29" s="194"/>
      <c r="H29" s="170"/>
      <c r="I29" s="171"/>
      <c r="J29" s="173"/>
      <c r="K29" s="175"/>
      <c r="L29" s="177"/>
      <c r="M29" s="173"/>
      <c r="N29" s="175"/>
      <c r="O29" s="216"/>
      <c r="P29" s="197"/>
      <c r="Q29" s="199"/>
      <c r="R29" s="184"/>
      <c r="S29" s="132"/>
      <c r="T29" s="202"/>
      <c r="U29" s="188"/>
      <c r="V29" s="190"/>
      <c r="W29" s="192"/>
      <c r="X29" s="193"/>
    </row>
    <row r="30" spans="1:24" ht="9" customHeight="1">
      <c r="A30" s="203" t="s">
        <v>170</v>
      </c>
      <c r="B30" s="204"/>
      <c r="C30" s="205"/>
      <c r="D30" s="206">
        <f>IF(L26="","",L26)</f>
        <v>0</v>
      </c>
      <c r="E30" s="208" t="s">
        <v>115</v>
      </c>
      <c r="F30" s="209">
        <f>IF(J26="","",J26)</f>
        <v>5</v>
      </c>
      <c r="G30" s="237">
        <f>IF(L28="","",L28)</f>
        <v>2</v>
      </c>
      <c r="H30" s="208" t="s">
        <v>115</v>
      </c>
      <c r="I30" s="209">
        <f>IF(J28="","",J28)</f>
        <v>3</v>
      </c>
      <c r="J30" s="211"/>
      <c r="K30" s="212"/>
      <c r="L30" s="213"/>
      <c r="M30" s="214">
        <v>6</v>
      </c>
      <c r="N30" s="208" t="s">
        <v>115</v>
      </c>
      <c r="O30" s="215">
        <v>0</v>
      </c>
      <c r="P30" s="217">
        <f>IF(OR(D30="", F30=""), 0, POWER(2, SIGN(D30-F30)+1)-1) + IF(OR(G30="", I30=""), 0, POWER(2, SIGN(G30-I30)+1)-1) + IF(OR(M30="", O30=""), 0, POWER(2, SIGN(M30-O30)+1)-1)</f>
        <v>3</v>
      </c>
      <c r="Q30" s="218">
        <f>SUM(D30,G30,M30)</f>
        <v>8</v>
      </c>
      <c r="R30" s="219">
        <f>SUM(F30,I30,O30)</f>
        <v>8</v>
      </c>
      <c r="S30" s="131">
        <f>Q30-R30</f>
        <v>0</v>
      </c>
      <c r="T30" s="200">
        <f>IF(X24&gt;0,RANK(X30,X26:X33), "")</f>
        <v>3</v>
      </c>
      <c r="U30" s="201"/>
      <c r="V30" s="189" t="str">
        <f>IF(OR(J26&lt;&gt;F30,L26&lt;&gt;D30),"×","")</f>
        <v/>
      </c>
      <c r="W30" s="191" t="str">
        <f>IF(OR(M30&lt;&gt;L32,O30&lt;&gt;J32),"×","")</f>
        <v/>
      </c>
      <c r="X30" s="193">
        <f>P30*10000+S30*100+Q30</f>
        <v>30008</v>
      </c>
    </row>
    <row r="31" spans="1:24" ht="9" customHeight="1">
      <c r="A31" s="165"/>
      <c r="B31" s="166"/>
      <c r="C31" s="167"/>
      <c r="D31" s="207"/>
      <c r="E31" s="175"/>
      <c r="F31" s="210"/>
      <c r="G31" s="339"/>
      <c r="H31" s="175"/>
      <c r="I31" s="210"/>
      <c r="J31" s="194"/>
      <c r="K31" s="170"/>
      <c r="L31" s="171"/>
      <c r="M31" s="173"/>
      <c r="N31" s="175"/>
      <c r="O31" s="216"/>
      <c r="P31" s="197"/>
      <c r="Q31" s="199"/>
      <c r="R31" s="184"/>
      <c r="S31" s="132"/>
      <c r="T31" s="202"/>
      <c r="U31" s="188"/>
      <c r="V31" s="190"/>
      <c r="W31" s="192"/>
      <c r="X31" s="193"/>
    </row>
    <row r="32" spans="1:24" ht="9" customHeight="1">
      <c r="A32" s="203" t="s">
        <v>116</v>
      </c>
      <c r="B32" s="204"/>
      <c r="C32" s="205"/>
      <c r="D32" s="206">
        <f>IF(O26="","",O26)</f>
        <v>0</v>
      </c>
      <c r="E32" s="208" t="s">
        <v>115</v>
      </c>
      <c r="F32" s="209">
        <f>IF(M26="","",M26)</f>
        <v>6</v>
      </c>
      <c r="G32" s="237">
        <f>IF(O28="","",O28)</f>
        <v>1</v>
      </c>
      <c r="H32" s="208" t="s">
        <v>115</v>
      </c>
      <c r="I32" s="209">
        <f>IF(M28="","",M28)</f>
        <v>2</v>
      </c>
      <c r="J32" s="237">
        <f>IF(O30="","",O30)</f>
        <v>0</v>
      </c>
      <c r="K32" s="208" t="s">
        <v>115</v>
      </c>
      <c r="L32" s="209">
        <f>IF(M30="","",M30)</f>
        <v>6</v>
      </c>
      <c r="M32" s="211"/>
      <c r="N32" s="212"/>
      <c r="O32" s="225"/>
      <c r="P32" s="217">
        <f>IF(OR(D32="", F32=""), 0, POWER(2, SIGN(D32-F32)+1)-1) + IF(OR(G32="", I32=""), 0, POWER(2, SIGN(G32-I32)+1)-1) + IF(OR(J32="", L32=""), 0, POWER(2, SIGN(J32-L32)+1)-1)</f>
        <v>0</v>
      </c>
      <c r="Q32" s="227">
        <f>SUM(D32,G32,J32)</f>
        <v>1</v>
      </c>
      <c r="R32" s="229">
        <f>SUM(F32,I32,L32)</f>
        <v>14</v>
      </c>
      <c r="S32" s="131">
        <f>Q32-R32</f>
        <v>-13</v>
      </c>
      <c r="T32" s="200">
        <f>IF(X24&gt;0,RANK(X32,X26:X33), "")</f>
        <v>4</v>
      </c>
      <c r="U32" s="201"/>
      <c r="V32" s="189" t="str">
        <f>IF(OR(M28&lt;&gt;I32,O28&lt;&gt;G32),"×","")</f>
        <v/>
      </c>
      <c r="W32" s="191" t="str">
        <f>IF(OR(M30&lt;&gt;L32,O30&lt;&gt;J32),"×","")</f>
        <v/>
      </c>
      <c r="X32" s="193">
        <f>P32*10000+S32*100+Q32</f>
        <v>-1299</v>
      </c>
    </row>
    <row r="33" spans="1:56" ht="9" customHeight="1">
      <c r="A33" s="231"/>
      <c r="B33" s="232"/>
      <c r="C33" s="233"/>
      <c r="D33" s="248"/>
      <c r="E33" s="223"/>
      <c r="F33" s="224"/>
      <c r="G33" s="238"/>
      <c r="H33" s="223"/>
      <c r="I33" s="224"/>
      <c r="J33" s="238"/>
      <c r="K33" s="223"/>
      <c r="L33" s="224"/>
      <c r="M33" s="180"/>
      <c r="N33" s="143"/>
      <c r="O33" s="144"/>
      <c r="P33" s="226"/>
      <c r="Q33" s="228"/>
      <c r="R33" s="230"/>
      <c r="S33" s="220"/>
      <c r="T33" s="140"/>
      <c r="U33" s="221"/>
      <c r="V33" s="190"/>
      <c r="W33" s="192"/>
      <c r="X33" s="193"/>
    </row>
    <row r="34" spans="1:56" ht="9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47"/>
      <c r="N34" s="47"/>
      <c r="O34" s="47"/>
      <c r="P34" s="47"/>
      <c r="Q34" s="47"/>
      <c r="R34" s="48"/>
      <c r="S34" s="19"/>
      <c r="T34" s="19"/>
      <c r="U34" s="19"/>
      <c r="V34" s="50"/>
      <c r="W34" s="50"/>
      <c r="X34" s="51"/>
    </row>
    <row r="35" spans="1:56" ht="9" customHeight="1">
      <c r="A35" s="113" t="s">
        <v>53</v>
      </c>
      <c r="B35" s="114"/>
      <c r="C35" s="114"/>
      <c r="D35" s="115"/>
      <c r="E35" s="115"/>
      <c r="F35" s="115"/>
      <c r="G35" s="115"/>
      <c r="H35" s="115"/>
      <c r="I35" s="115"/>
      <c r="J35" s="115"/>
      <c r="K35" s="115"/>
      <c r="L35" s="115"/>
      <c r="M35" s="79"/>
      <c r="N35" s="79"/>
      <c r="O35" s="79"/>
      <c r="P35" s="79"/>
      <c r="Q35" s="46"/>
      <c r="R35" s="46"/>
      <c r="S35" s="46"/>
      <c r="T35" s="46"/>
      <c r="U35" s="46"/>
      <c r="V35" s="46"/>
      <c r="W35" s="26"/>
      <c r="X35" s="60"/>
      <c r="Y35" s="60"/>
    </row>
    <row r="36" spans="1:56" ht="9" customHeight="1">
      <c r="A36" s="114"/>
      <c r="B36" s="114"/>
      <c r="C36" s="114"/>
      <c r="D36" s="115"/>
      <c r="E36" s="115"/>
      <c r="F36" s="115"/>
      <c r="G36" s="115"/>
      <c r="H36" s="115"/>
      <c r="I36" s="115"/>
      <c r="J36" s="115"/>
      <c r="K36" s="115"/>
      <c r="L36" s="115"/>
      <c r="M36" s="79"/>
      <c r="N36" s="79"/>
      <c r="O36" s="79"/>
      <c r="P36" s="79"/>
      <c r="Q36" s="46"/>
      <c r="R36" s="46"/>
      <c r="S36" s="46"/>
      <c r="T36" s="46"/>
      <c r="U36" s="46"/>
      <c r="V36" s="46"/>
      <c r="W36" s="26"/>
      <c r="X36" s="60"/>
      <c r="Y36" s="60"/>
    </row>
    <row r="37" spans="1:56" ht="9" customHeight="1">
      <c r="A37" s="334"/>
      <c r="B37" s="335"/>
      <c r="C37" s="336"/>
      <c r="D37" s="310" t="s">
        <v>159</v>
      </c>
      <c r="E37" s="311"/>
      <c r="F37" s="311"/>
      <c r="G37" s="312" t="s">
        <v>160</v>
      </c>
      <c r="H37" s="311"/>
      <c r="I37" s="313"/>
      <c r="J37" s="315" t="s">
        <v>161</v>
      </c>
      <c r="K37" s="316"/>
      <c r="L37" s="316"/>
      <c r="M37" s="310" t="s">
        <v>162</v>
      </c>
      <c r="N37" s="316"/>
      <c r="O37" s="337"/>
    </row>
    <row r="38" spans="1:56" ht="9" customHeight="1">
      <c r="A38" s="119"/>
      <c r="B38" s="120"/>
      <c r="C38" s="121"/>
      <c r="D38" s="97"/>
      <c r="E38" s="98"/>
      <c r="F38" s="98"/>
      <c r="G38" s="98"/>
      <c r="H38" s="98"/>
      <c r="I38" s="314"/>
      <c r="J38" s="317"/>
      <c r="K38" s="98"/>
      <c r="L38" s="98"/>
      <c r="M38" s="97"/>
      <c r="N38" s="98"/>
      <c r="O38" s="99"/>
    </row>
    <row r="39" spans="1:56" ht="9" customHeight="1">
      <c r="A39" s="100" t="s">
        <v>157</v>
      </c>
      <c r="B39" s="101"/>
      <c r="C39" s="102"/>
      <c r="D39" s="106" t="str">
        <f>A17</f>
        <v>3FC</v>
      </c>
      <c r="E39" s="107"/>
      <c r="F39" s="107"/>
      <c r="G39" s="110" t="str">
        <f>A15</f>
        <v>N.W.FC</v>
      </c>
      <c r="H39" s="107"/>
      <c r="I39" s="327"/>
      <c r="J39" s="329" t="str">
        <f>A21</f>
        <v>KSC</v>
      </c>
      <c r="K39" s="107"/>
      <c r="L39" s="107"/>
      <c r="M39" s="106" t="str">
        <f>A19</f>
        <v>5FC-W</v>
      </c>
      <c r="N39" s="107"/>
      <c r="O39" s="111"/>
    </row>
    <row r="40" spans="1:56" ht="9" customHeight="1">
      <c r="A40" s="103"/>
      <c r="B40" s="104"/>
      <c r="C40" s="105"/>
      <c r="D40" s="108"/>
      <c r="E40" s="109"/>
      <c r="F40" s="109"/>
      <c r="G40" s="109"/>
      <c r="H40" s="109"/>
      <c r="I40" s="328"/>
      <c r="J40" s="330"/>
      <c r="K40" s="109"/>
      <c r="L40" s="109"/>
      <c r="M40" s="108"/>
      <c r="N40" s="109"/>
      <c r="O40" s="112"/>
    </row>
    <row r="41" spans="1:56" ht="9" customHeight="1">
      <c r="A41" s="133" t="s">
        <v>158</v>
      </c>
      <c r="B41" s="104"/>
      <c r="C41" s="105"/>
      <c r="D41" s="134" t="str">
        <f>A26</f>
        <v>SCUDETTO</v>
      </c>
      <c r="E41" s="109"/>
      <c r="F41" s="109"/>
      <c r="G41" s="137" t="str">
        <f>A28</f>
        <v>F.C.KOMA6</v>
      </c>
      <c r="H41" s="109"/>
      <c r="I41" s="328"/>
      <c r="J41" s="332" t="str">
        <f>A30</f>
        <v>5FC-G</v>
      </c>
      <c r="K41" s="109"/>
      <c r="L41" s="109"/>
      <c r="M41" s="134" t="str">
        <f>A32</f>
        <v>1FC</v>
      </c>
      <c r="N41" s="109"/>
      <c r="O41" s="112"/>
    </row>
    <row r="42" spans="1:56" ht="9" customHeight="1">
      <c r="A42" s="119"/>
      <c r="B42" s="120"/>
      <c r="C42" s="121"/>
      <c r="D42" s="135"/>
      <c r="E42" s="136"/>
      <c r="F42" s="136"/>
      <c r="G42" s="136"/>
      <c r="H42" s="136"/>
      <c r="I42" s="331"/>
      <c r="J42" s="333"/>
      <c r="K42" s="136"/>
      <c r="L42" s="136"/>
      <c r="M42" s="135"/>
      <c r="N42" s="136"/>
      <c r="O42" s="138"/>
    </row>
    <row r="43" spans="1:56" ht="9" customHeight="1">
      <c r="A43" s="87"/>
      <c r="B43" s="87"/>
      <c r="C43" s="87"/>
      <c r="D43" s="348" t="s">
        <v>163</v>
      </c>
      <c r="E43" s="349"/>
      <c r="F43" s="349"/>
      <c r="G43" s="349"/>
      <c r="H43" s="349"/>
      <c r="I43" s="349"/>
      <c r="J43" s="348" t="s">
        <v>164</v>
      </c>
      <c r="K43" s="349"/>
      <c r="L43" s="349"/>
      <c r="M43" s="349"/>
      <c r="N43" s="349"/>
      <c r="O43" s="352"/>
    </row>
    <row r="44" spans="1:56" ht="9" customHeight="1">
      <c r="A44" s="87"/>
      <c r="B44" s="87"/>
      <c r="C44" s="87"/>
      <c r="D44" s="350"/>
      <c r="E44" s="351"/>
      <c r="F44" s="351"/>
      <c r="G44" s="351"/>
      <c r="H44" s="351"/>
      <c r="I44" s="351"/>
      <c r="J44" s="350"/>
      <c r="K44" s="351"/>
      <c r="L44" s="351"/>
      <c r="M44" s="351"/>
      <c r="N44" s="351"/>
      <c r="O44" s="353"/>
    </row>
    <row r="45" spans="1:56" s="63" customFormat="1" ht="9" customHeight="1">
      <c r="A45" s="86"/>
      <c r="B45" s="86"/>
      <c r="C45" s="66"/>
      <c r="D45" s="66"/>
      <c r="E45" s="66"/>
      <c r="F45" s="66"/>
      <c r="G45" s="67"/>
      <c r="H45" s="68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</row>
    <row r="46" spans="1:56" ht="9" customHeight="1">
      <c r="A46" s="113" t="str">
        <f>A10</f>
        <v>U11：</v>
      </c>
      <c r="B46" s="114"/>
      <c r="C46" s="114"/>
      <c r="D46" s="113" t="s">
        <v>154</v>
      </c>
      <c r="E46" s="114"/>
      <c r="F46" s="114"/>
      <c r="G46" s="114"/>
      <c r="H46" s="114"/>
      <c r="I46" s="114"/>
      <c r="J46" s="114"/>
      <c r="K46" s="79"/>
      <c r="L46" s="79"/>
      <c r="M46" s="79"/>
      <c r="N46" s="79"/>
      <c r="O46" s="79"/>
      <c r="P46" s="79"/>
      <c r="Q46" s="46"/>
      <c r="R46" s="46"/>
      <c r="S46" s="46"/>
      <c r="T46" s="46"/>
      <c r="U46" s="46"/>
      <c r="V46" s="46"/>
      <c r="W46" s="26"/>
      <c r="X46" s="60"/>
      <c r="Y46" s="60"/>
    </row>
    <row r="47" spans="1:56" ht="9" customHeight="1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79"/>
      <c r="L47" s="79"/>
      <c r="M47" s="79"/>
      <c r="N47" s="79"/>
      <c r="O47" s="79"/>
      <c r="P47" s="79"/>
      <c r="Q47" s="46"/>
      <c r="R47" s="46"/>
      <c r="S47" s="46"/>
      <c r="T47" s="46"/>
      <c r="U47" s="46"/>
      <c r="V47" s="46"/>
      <c r="W47" s="26"/>
      <c r="X47" s="60"/>
      <c r="Y47" s="60"/>
    </row>
    <row r="48" spans="1:56" ht="9" customHeight="1">
      <c r="A48" s="151" t="s">
        <v>55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46"/>
      <c r="S48" s="46"/>
      <c r="T48" s="46"/>
      <c r="U48" s="46"/>
      <c r="V48" s="46"/>
      <c r="W48" s="26"/>
    </row>
    <row r="49" spans="1:55" ht="9" customHeight="1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46"/>
      <c r="S49" s="46"/>
      <c r="T49" s="46"/>
      <c r="U49" s="46"/>
      <c r="V49" s="46"/>
      <c r="W49" s="26"/>
      <c r="X49" s="62"/>
      <c r="AC49" s="63"/>
      <c r="AD49" s="63"/>
      <c r="AE49" s="63"/>
      <c r="AF49" s="63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3"/>
      <c r="AZ49" s="63"/>
      <c r="BA49" s="63"/>
      <c r="BB49" s="63"/>
      <c r="BC49" s="63"/>
    </row>
    <row r="50" spans="1:55" ht="9" customHeight="1">
      <c r="A50" s="309" t="s">
        <v>155</v>
      </c>
      <c r="B50" s="141"/>
      <c r="C50" s="142"/>
      <c r="D50" s="309" t="str">
        <f>A52</f>
        <v>3FC</v>
      </c>
      <c r="E50" s="141"/>
      <c r="F50" s="168"/>
      <c r="G50" s="141" t="str">
        <f>A54</f>
        <v>N.W.FC</v>
      </c>
      <c r="H50" s="141"/>
      <c r="I50" s="168"/>
      <c r="J50" s="179" t="str">
        <f>A56</f>
        <v>SCUDETTO</v>
      </c>
      <c r="K50" s="141"/>
      <c r="L50" s="168"/>
      <c r="M50" s="179" t="str">
        <f>A58</f>
        <v>F.C.KOMA6</v>
      </c>
      <c r="N50" s="141"/>
      <c r="O50" s="168"/>
      <c r="P50" s="181" t="s">
        <v>82</v>
      </c>
      <c r="Q50" s="123" t="s">
        <v>83</v>
      </c>
      <c r="R50" s="123" t="s">
        <v>84</v>
      </c>
      <c r="S50" s="125" t="s">
        <v>85</v>
      </c>
      <c r="T50" s="305" t="s">
        <v>86</v>
      </c>
      <c r="U50" s="128"/>
      <c r="V50" s="46"/>
      <c r="W50" s="46"/>
      <c r="X50" s="161">
        <f>SUM(P52:P59)</f>
        <v>0</v>
      </c>
    </row>
    <row r="51" spans="1:55" ht="9" customHeight="1">
      <c r="A51" s="140"/>
      <c r="B51" s="143"/>
      <c r="C51" s="144"/>
      <c r="D51" s="140"/>
      <c r="E51" s="143"/>
      <c r="F51" s="178"/>
      <c r="G51" s="143"/>
      <c r="H51" s="143"/>
      <c r="I51" s="178"/>
      <c r="J51" s="180"/>
      <c r="K51" s="143"/>
      <c r="L51" s="178"/>
      <c r="M51" s="180"/>
      <c r="N51" s="143"/>
      <c r="O51" s="178"/>
      <c r="P51" s="182"/>
      <c r="Q51" s="124"/>
      <c r="R51" s="124"/>
      <c r="S51" s="126"/>
      <c r="T51" s="129"/>
      <c r="U51" s="130"/>
      <c r="V51" s="46"/>
      <c r="W51" s="46"/>
      <c r="X51" s="161"/>
    </row>
    <row r="52" spans="1:55" ht="9" customHeight="1">
      <c r="A52" s="321" t="str">
        <f>D39</f>
        <v>3FC</v>
      </c>
      <c r="B52" s="163"/>
      <c r="C52" s="164"/>
      <c r="D52" s="309"/>
      <c r="E52" s="141"/>
      <c r="F52" s="168"/>
      <c r="G52" s="172"/>
      <c r="H52" s="174" t="s">
        <v>14</v>
      </c>
      <c r="I52" s="176"/>
      <c r="J52" s="172"/>
      <c r="K52" s="174" t="s">
        <v>14</v>
      </c>
      <c r="L52" s="176"/>
      <c r="M52" s="172"/>
      <c r="N52" s="174" t="s">
        <v>14</v>
      </c>
      <c r="O52" s="176"/>
      <c r="P52" s="338">
        <f>IF(OR(G52="", I52=""), 0, POWER(2, SIGN(G52-I52)+1)-1) + IF(OR(J52="", L52=""), 0, POWER(2, SIGN(J52-L52)+1)-1) + IF(OR(M52="", O52=""), 0, POWER(2, SIGN(M52-O52)+1)-1)</f>
        <v>0</v>
      </c>
      <c r="Q52" s="198">
        <f>SUM(G52,J52,M52)</f>
        <v>0</v>
      </c>
      <c r="R52" s="183">
        <f>SUM(I52,L52,O52)</f>
        <v>0</v>
      </c>
      <c r="S52" s="185">
        <f>Q52-R52</f>
        <v>0</v>
      </c>
      <c r="T52" s="309" t="str">
        <f>IF(X50&gt;0,RANK(X52,X52:X59), "")</f>
        <v/>
      </c>
      <c r="U52" s="187"/>
      <c r="V52" s="189" t="str">
        <f>IF(OR(G52&lt;&gt;F54,I52&lt;&gt;D54),"×","")</f>
        <v/>
      </c>
      <c r="W52" s="191" t="str">
        <f>IF(OR(J52&lt;&gt;F56,L52&lt;&gt;D56),"×","")</f>
        <v/>
      </c>
      <c r="X52" s="193">
        <f>P52*10000+S52*100+Q52</f>
        <v>0</v>
      </c>
    </row>
    <row r="53" spans="1:55" ht="9" customHeight="1">
      <c r="A53" s="165"/>
      <c r="B53" s="166"/>
      <c r="C53" s="167"/>
      <c r="D53" s="169"/>
      <c r="E53" s="170"/>
      <c r="F53" s="171"/>
      <c r="G53" s="173"/>
      <c r="H53" s="175"/>
      <c r="I53" s="177"/>
      <c r="J53" s="318"/>
      <c r="K53" s="319"/>
      <c r="L53" s="320"/>
      <c r="M53" s="173"/>
      <c r="N53" s="175"/>
      <c r="O53" s="177"/>
      <c r="P53" s="197"/>
      <c r="Q53" s="199"/>
      <c r="R53" s="184"/>
      <c r="S53" s="186"/>
      <c r="T53" s="169"/>
      <c r="U53" s="188"/>
      <c r="V53" s="190"/>
      <c r="W53" s="192"/>
      <c r="X53" s="193"/>
    </row>
    <row r="54" spans="1:55" ht="9" customHeight="1">
      <c r="A54" s="203" t="str">
        <f>G39</f>
        <v>N.W.FC</v>
      </c>
      <c r="B54" s="204"/>
      <c r="C54" s="205"/>
      <c r="D54" s="206" t="str">
        <f>IF(I52="","",I52)</f>
        <v/>
      </c>
      <c r="E54" s="208" t="s">
        <v>14</v>
      </c>
      <c r="F54" s="209" t="str">
        <f>IF(G52="","",G52)</f>
        <v/>
      </c>
      <c r="G54" s="211"/>
      <c r="H54" s="212"/>
      <c r="I54" s="213"/>
      <c r="J54" s="214"/>
      <c r="K54" s="208" t="s">
        <v>14</v>
      </c>
      <c r="L54" s="244"/>
      <c r="M54" s="214"/>
      <c r="N54" s="208" t="s">
        <v>14</v>
      </c>
      <c r="O54" s="215"/>
      <c r="P54" s="217">
        <f>IF(OR(D54="", F54=""), 0, POWER(2, SIGN(D54-F54)+1)-1) + IF(OR(J54="", L54=""), 0, POWER(2, SIGN(J54-L54)+1)-1) + IF(OR(M54="", O54=""), 0, POWER(2, SIGN(M54-O54)+1)-1)</f>
        <v>0</v>
      </c>
      <c r="Q54" s="218">
        <f>SUM(D54,J54,M54)</f>
        <v>0</v>
      </c>
      <c r="R54" s="219">
        <f>SUM(F54,L54,O54)</f>
        <v>0</v>
      </c>
      <c r="S54" s="131">
        <f>Q54-R54</f>
        <v>0</v>
      </c>
      <c r="T54" s="200" t="str">
        <f>IF(X50&gt;0,RANK(X54,X52:X59), "")</f>
        <v/>
      </c>
      <c r="U54" s="201"/>
      <c r="V54" s="189" t="str">
        <f>IF(OR(G52&lt;&gt;F54,I52&lt;&gt;D54),"×","")</f>
        <v/>
      </c>
      <c r="W54" s="191" t="str">
        <f>IF(OR(M54&lt;&gt;I58,O54&lt;&gt;G58),"×","")</f>
        <v/>
      </c>
      <c r="X54" s="193">
        <f>P54*10000+S54*100+Q54</f>
        <v>0</v>
      </c>
    </row>
    <row r="55" spans="1:55" ht="9" customHeight="1">
      <c r="A55" s="165"/>
      <c r="B55" s="166"/>
      <c r="C55" s="167"/>
      <c r="D55" s="207"/>
      <c r="E55" s="175"/>
      <c r="F55" s="210"/>
      <c r="G55" s="194"/>
      <c r="H55" s="170"/>
      <c r="I55" s="171"/>
      <c r="J55" s="173"/>
      <c r="K55" s="175"/>
      <c r="L55" s="177"/>
      <c r="M55" s="173"/>
      <c r="N55" s="175"/>
      <c r="O55" s="216"/>
      <c r="P55" s="197"/>
      <c r="Q55" s="199"/>
      <c r="R55" s="184"/>
      <c r="S55" s="132"/>
      <c r="T55" s="202"/>
      <c r="U55" s="188"/>
      <c r="V55" s="190"/>
      <c r="W55" s="192"/>
      <c r="X55" s="193"/>
    </row>
    <row r="56" spans="1:55" ht="9" customHeight="1">
      <c r="A56" s="203" t="str">
        <f>D41</f>
        <v>SCUDETTO</v>
      </c>
      <c r="B56" s="204"/>
      <c r="C56" s="205"/>
      <c r="D56" s="206" t="str">
        <f>IF(L52="","",L52)</f>
        <v/>
      </c>
      <c r="E56" s="208" t="s">
        <v>14</v>
      </c>
      <c r="F56" s="209" t="str">
        <f>IF(J52="","",J52)</f>
        <v/>
      </c>
      <c r="G56" s="237" t="str">
        <f>IF(L54="","",L54)</f>
        <v/>
      </c>
      <c r="H56" s="208" t="s">
        <v>14</v>
      </c>
      <c r="I56" s="209" t="str">
        <f>IF(J54="","",J54)</f>
        <v/>
      </c>
      <c r="J56" s="211"/>
      <c r="K56" s="212"/>
      <c r="L56" s="213"/>
      <c r="M56" s="214"/>
      <c r="N56" s="208" t="s">
        <v>14</v>
      </c>
      <c r="O56" s="215"/>
      <c r="P56" s="217">
        <f>IF(OR(D56="", F56=""), 0, POWER(2, SIGN(D56-F56)+1)-1) + IF(OR(G56="", I56=""), 0, POWER(2, SIGN(G56-I56)+1)-1) + IF(OR(M56="", O56=""), 0, POWER(2, SIGN(M56-O56)+1)-1)</f>
        <v>0</v>
      </c>
      <c r="Q56" s="218">
        <f>SUM(D56,G56,M56)</f>
        <v>0</v>
      </c>
      <c r="R56" s="219">
        <f>SUM(F56,I56,O56)</f>
        <v>0</v>
      </c>
      <c r="S56" s="131">
        <f>Q56-R56</f>
        <v>0</v>
      </c>
      <c r="T56" s="200" t="str">
        <f>IF(X50&gt;0,RANK(X56,X52:X59), "")</f>
        <v/>
      </c>
      <c r="U56" s="201"/>
      <c r="V56" s="189" t="str">
        <f>IF(OR(J52&lt;&gt;F56,L52&lt;&gt;D56),"×","")</f>
        <v/>
      </c>
      <c r="W56" s="191" t="str">
        <f>IF(OR(M56&lt;&gt;L58,O56&lt;&gt;J58),"×","")</f>
        <v/>
      </c>
      <c r="X56" s="193">
        <f>P56*10000+S56*100+Q56</f>
        <v>0</v>
      </c>
    </row>
    <row r="57" spans="1:55" ht="9" customHeight="1">
      <c r="A57" s="165"/>
      <c r="B57" s="166"/>
      <c r="C57" s="167"/>
      <c r="D57" s="207"/>
      <c r="E57" s="175"/>
      <c r="F57" s="210"/>
      <c r="G57" s="339"/>
      <c r="H57" s="175"/>
      <c r="I57" s="210"/>
      <c r="J57" s="194"/>
      <c r="K57" s="170"/>
      <c r="L57" s="171"/>
      <c r="M57" s="173"/>
      <c r="N57" s="175"/>
      <c r="O57" s="216"/>
      <c r="P57" s="197"/>
      <c r="Q57" s="199"/>
      <c r="R57" s="184"/>
      <c r="S57" s="132"/>
      <c r="T57" s="202"/>
      <c r="U57" s="188"/>
      <c r="V57" s="190"/>
      <c r="W57" s="192"/>
      <c r="X57" s="193"/>
    </row>
    <row r="58" spans="1:55" ht="9" customHeight="1">
      <c r="A58" s="203" t="str">
        <f>G41</f>
        <v>F.C.KOMA6</v>
      </c>
      <c r="B58" s="204"/>
      <c r="C58" s="205"/>
      <c r="D58" s="206" t="str">
        <f>IF(O52="","",O52)</f>
        <v/>
      </c>
      <c r="E58" s="208" t="s">
        <v>14</v>
      </c>
      <c r="F58" s="209" t="str">
        <f>IF(M52="","",M52)</f>
        <v/>
      </c>
      <c r="G58" s="237" t="str">
        <f>IF(O54="","",O54)</f>
        <v/>
      </c>
      <c r="H58" s="208" t="s">
        <v>14</v>
      </c>
      <c r="I58" s="209" t="str">
        <f>IF(M54="","",M54)</f>
        <v/>
      </c>
      <c r="J58" s="237" t="str">
        <f>IF(O56="","",O56)</f>
        <v/>
      </c>
      <c r="K58" s="208" t="s">
        <v>14</v>
      </c>
      <c r="L58" s="209" t="str">
        <f>IF(M56="","",M56)</f>
        <v/>
      </c>
      <c r="M58" s="211"/>
      <c r="N58" s="212"/>
      <c r="O58" s="225"/>
      <c r="P58" s="217">
        <f>IF(OR(D58="", F58=""), 0, POWER(2, SIGN(D58-F58)+1)-1) + IF(OR(G58="", I58=""), 0, POWER(2, SIGN(G58-I58)+1)-1) + IF(OR(J58="", L58=""), 0, POWER(2, SIGN(J58-L58)+1)-1)</f>
        <v>0</v>
      </c>
      <c r="Q58" s="227">
        <f>SUM(D58,G58,J58)</f>
        <v>0</v>
      </c>
      <c r="R58" s="229">
        <f>SUM(F58,I58,L58)</f>
        <v>0</v>
      </c>
      <c r="S58" s="131">
        <f>Q58-R58</f>
        <v>0</v>
      </c>
      <c r="T58" s="200" t="str">
        <f>IF(X50&gt;0,RANK(X58,X52:X59), "")</f>
        <v/>
      </c>
      <c r="U58" s="201"/>
      <c r="V58" s="189" t="str">
        <f>IF(OR(M54&lt;&gt;I58,O54&lt;&gt;G58),"×","")</f>
        <v/>
      </c>
      <c r="W58" s="191" t="str">
        <f>IF(OR(M56&lt;&gt;L58,O56&lt;&gt;J58),"×","")</f>
        <v/>
      </c>
      <c r="X58" s="193">
        <f>P58*10000+S58*100+Q58</f>
        <v>0</v>
      </c>
    </row>
    <row r="59" spans="1:55" ht="9" customHeight="1">
      <c r="A59" s="231"/>
      <c r="B59" s="232"/>
      <c r="C59" s="233"/>
      <c r="D59" s="248"/>
      <c r="E59" s="223"/>
      <c r="F59" s="224"/>
      <c r="G59" s="238"/>
      <c r="H59" s="223"/>
      <c r="I59" s="224"/>
      <c r="J59" s="238"/>
      <c r="K59" s="223"/>
      <c r="L59" s="224"/>
      <c r="M59" s="180"/>
      <c r="N59" s="143"/>
      <c r="O59" s="144"/>
      <c r="P59" s="226"/>
      <c r="Q59" s="228"/>
      <c r="R59" s="230"/>
      <c r="S59" s="220"/>
      <c r="T59" s="140"/>
      <c r="U59" s="221"/>
      <c r="V59" s="190"/>
      <c r="W59" s="192"/>
      <c r="X59" s="193"/>
    </row>
    <row r="60" spans="1:55" ht="9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47"/>
      <c r="N60" s="47"/>
      <c r="O60" s="47"/>
      <c r="P60" s="47"/>
      <c r="Q60" s="47"/>
      <c r="R60" s="48"/>
      <c r="S60" s="19"/>
      <c r="T60" s="19"/>
      <c r="U60" s="19"/>
      <c r="V60" s="50"/>
      <c r="W60" s="50"/>
      <c r="X60" s="51"/>
    </row>
    <row r="61" spans="1:55" ht="9" customHeight="1">
      <c r="A61" s="309" t="s">
        <v>156</v>
      </c>
      <c r="B61" s="141"/>
      <c r="C61" s="142"/>
      <c r="D61" s="309" t="str">
        <f>A63</f>
        <v>KSC</v>
      </c>
      <c r="E61" s="141"/>
      <c r="F61" s="168"/>
      <c r="G61" s="179" t="str">
        <f>A65</f>
        <v>5FC</v>
      </c>
      <c r="H61" s="141"/>
      <c r="I61" s="168"/>
      <c r="J61" s="179" t="str">
        <f>A67</f>
        <v>1FC</v>
      </c>
      <c r="K61" s="141"/>
      <c r="L61" s="168"/>
      <c r="M61" s="181" t="s">
        <v>82</v>
      </c>
      <c r="N61" s="123" t="s">
        <v>83</v>
      </c>
      <c r="O61" s="123" t="s">
        <v>84</v>
      </c>
      <c r="P61" s="125" t="s">
        <v>85</v>
      </c>
      <c r="Q61" s="305" t="s">
        <v>86</v>
      </c>
      <c r="R61" s="306"/>
      <c r="S61" s="46"/>
      <c r="T61" s="46"/>
      <c r="U61" s="161">
        <f>SUM(M63:M68)</f>
        <v>0</v>
      </c>
    </row>
    <row r="62" spans="1:55" ht="9" customHeight="1">
      <c r="A62" s="140"/>
      <c r="B62" s="143"/>
      <c r="C62" s="144"/>
      <c r="D62" s="140"/>
      <c r="E62" s="143"/>
      <c r="F62" s="178"/>
      <c r="G62" s="180"/>
      <c r="H62" s="143"/>
      <c r="I62" s="178"/>
      <c r="J62" s="180"/>
      <c r="K62" s="143"/>
      <c r="L62" s="178"/>
      <c r="M62" s="222"/>
      <c r="N62" s="124"/>
      <c r="O62" s="124"/>
      <c r="P62" s="126"/>
      <c r="Q62" s="307"/>
      <c r="R62" s="308"/>
      <c r="S62" s="46"/>
      <c r="T62" s="46"/>
      <c r="U62" s="161"/>
    </row>
    <row r="63" spans="1:55" ht="9" customHeight="1">
      <c r="A63" s="321" t="str">
        <f>J39</f>
        <v>KSC</v>
      </c>
      <c r="B63" s="322"/>
      <c r="C63" s="323"/>
      <c r="D63" s="309"/>
      <c r="E63" s="141"/>
      <c r="F63" s="168"/>
      <c r="G63" s="172"/>
      <c r="H63" s="174" t="s">
        <v>14</v>
      </c>
      <c r="I63" s="176"/>
      <c r="J63" s="172"/>
      <c r="K63" s="174" t="s">
        <v>14</v>
      </c>
      <c r="L63" s="176"/>
      <c r="M63" s="356"/>
      <c r="N63" s="183"/>
      <c r="O63" s="183"/>
      <c r="P63" s="340"/>
      <c r="Q63" s="309"/>
      <c r="R63" s="142"/>
      <c r="S63" s="189" t="str">
        <f>IF(OR(G63&lt;&gt;F65,I63&lt;&gt;D65),"×","")</f>
        <v/>
      </c>
      <c r="T63" s="191" t="str">
        <f>IF(OR(J63&lt;&gt;F67,L63&lt;&gt;D67),"×","")</f>
        <v/>
      </c>
      <c r="U63" s="193">
        <f>M63*10000+P63*100+N63</f>
        <v>0</v>
      </c>
    </row>
    <row r="64" spans="1:55" ht="9" customHeight="1">
      <c r="A64" s="324"/>
      <c r="B64" s="325"/>
      <c r="C64" s="326"/>
      <c r="D64" s="169"/>
      <c r="E64" s="170"/>
      <c r="F64" s="171"/>
      <c r="G64" s="173"/>
      <c r="H64" s="175"/>
      <c r="I64" s="177"/>
      <c r="J64" s="173"/>
      <c r="K64" s="175"/>
      <c r="L64" s="177"/>
      <c r="M64" s="355"/>
      <c r="N64" s="184"/>
      <c r="O64" s="184"/>
      <c r="P64" s="341"/>
      <c r="Q64" s="169"/>
      <c r="R64" s="195"/>
      <c r="S64" s="189"/>
      <c r="T64" s="191"/>
      <c r="U64" s="193"/>
    </row>
    <row r="65" spans="1:21" ht="9" customHeight="1">
      <c r="A65" s="203" t="s">
        <v>171</v>
      </c>
      <c r="B65" s="343"/>
      <c r="C65" s="344"/>
      <c r="D65" s="206" t="str">
        <f>IF(I63="","",I63)</f>
        <v/>
      </c>
      <c r="E65" s="208" t="s">
        <v>14</v>
      </c>
      <c r="F65" s="209" t="str">
        <f>IF(G63="","",G63)</f>
        <v/>
      </c>
      <c r="G65" s="211"/>
      <c r="H65" s="212"/>
      <c r="I65" s="213"/>
      <c r="J65" s="214"/>
      <c r="K65" s="208" t="s">
        <v>14</v>
      </c>
      <c r="L65" s="244"/>
      <c r="M65" s="249"/>
      <c r="N65" s="229"/>
      <c r="O65" s="229"/>
      <c r="P65" s="131"/>
      <c r="Q65" s="200"/>
      <c r="R65" s="225"/>
      <c r="S65" s="189" t="str">
        <f>IF(OR(G63&lt;&gt;F65,I63&lt;&gt;D65),"×","")</f>
        <v/>
      </c>
      <c r="T65" s="191"/>
      <c r="U65" s="193">
        <f>M65*10000+P65*100+N65</f>
        <v>0</v>
      </c>
    </row>
    <row r="66" spans="1:21" ht="9" customHeight="1">
      <c r="A66" s="324"/>
      <c r="B66" s="325"/>
      <c r="C66" s="326"/>
      <c r="D66" s="207"/>
      <c r="E66" s="175"/>
      <c r="F66" s="210"/>
      <c r="G66" s="194"/>
      <c r="H66" s="170"/>
      <c r="I66" s="171"/>
      <c r="J66" s="173"/>
      <c r="K66" s="175"/>
      <c r="L66" s="177"/>
      <c r="M66" s="355"/>
      <c r="N66" s="184"/>
      <c r="O66" s="184"/>
      <c r="P66" s="341"/>
      <c r="Q66" s="169"/>
      <c r="R66" s="195"/>
      <c r="S66" s="189"/>
      <c r="T66" s="191"/>
      <c r="U66" s="193"/>
    </row>
    <row r="67" spans="1:21" ht="9" customHeight="1">
      <c r="A67" s="203" t="s">
        <v>169</v>
      </c>
      <c r="B67" s="343"/>
      <c r="C67" s="344"/>
      <c r="D67" s="206" t="str">
        <f>IF(L63="","",L63)</f>
        <v/>
      </c>
      <c r="E67" s="208" t="s">
        <v>14</v>
      </c>
      <c r="F67" s="209" t="str">
        <f>IF(J63="","",J63)</f>
        <v/>
      </c>
      <c r="G67" s="237" t="str">
        <f>IF(L65="","",L65)</f>
        <v/>
      </c>
      <c r="H67" s="208" t="s">
        <v>14</v>
      </c>
      <c r="I67" s="209" t="str">
        <f>IF(J65="","",J65)</f>
        <v/>
      </c>
      <c r="J67" s="211"/>
      <c r="K67" s="212"/>
      <c r="L67" s="213"/>
      <c r="M67" s="249"/>
      <c r="N67" s="229"/>
      <c r="O67" s="229"/>
      <c r="P67" s="131"/>
      <c r="Q67" s="200"/>
      <c r="R67" s="225"/>
      <c r="S67" s="189" t="str">
        <f>IF(OR(J63&lt;&gt;F67,L63&lt;&gt;D67),"×","")</f>
        <v/>
      </c>
      <c r="T67" s="191"/>
      <c r="U67" s="193">
        <f>M67*10000+P67*100+N67</f>
        <v>0</v>
      </c>
    </row>
    <row r="68" spans="1:21" ht="9" customHeight="1">
      <c r="A68" s="345"/>
      <c r="B68" s="346"/>
      <c r="C68" s="347"/>
      <c r="D68" s="248"/>
      <c r="E68" s="223"/>
      <c r="F68" s="224"/>
      <c r="G68" s="238"/>
      <c r="H68" s="223"/>
      <c r="I68" s="224"/>
      <c r="J68" s="180"/>
      <c r="K68" s="143"/>
      <c r="L68" s="178"/>
      <c r="M68" s="354"/>
      <c r="N68" s="230"/>
      <c r="O68" s="230"/>
      <c r="P68" s="342"/>
      <c r="Q68" s="140"/>
      <c r="R68" s="144"/>
      <c r="S68" s="189"/>
      <c r="T68" s="191"/>
      <c r="U68" s="193"/>
    </row>
    <row r="69" spans="1:21" ht="9" customHeight="1"/>
    <row r="70" spans="1:21" ht="9" customHeight="1"/>
    <row r="71" spans="1:21" ht="9" customHeight="1"/>
    <row r="72" spans="1:21" ht="9" customHeight="1"/>
    <row r="73" spans="1:21" ht="9" customHeight="1"/>
    <row r="74" spans="1:21" ht="9" customHeight="1"/>
    <row r="75" spans="1:21" ht="9" customHeight="1"/>
    <row r="76" spans="1:21" ht="9" customHeight="1"/>
    <row r="77" spans="1:21" ht="9" customHeight="1"/>
    <row r="78" spans="1:21" ht="9" customHeight="1"/>
    <row r="79" spans="1:21" ht="9" customHeight="1"/>
    <row r="80" spans="1:21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</sheetData>
  <sheetProtection selectLockedCells="1"/>
  <mergeCells count="348">
    <mergeCell ref="A67:C68"/>
    <mergeCell ref="D67:D68"/>
    <mergeCell ref="E67:E68"/>
    <mergeCell ref="F67:F68"/>
    <mergeCell ref="G67:G68"/>
    <mergeCell ref="H67:H68"/>
    <mergeCell ref="I67:I68"/>
    <mergeCell ref="J67:L68"/>
    <mergeCell ref="D43:I44"/>
    <mergeCell ref="J43:O44"/>
    <mergeCell ref="M67:M68"/>
    <mergeCell ref="N67:N68"/>
    <mergeCell ref="O67:O68"/>
    <mergeCell ref="A58:C59"/>
    <mergeCell ref="D58:D59"/>
    <mergeCell ref="E58:E59"/>
    <mergeCell ref="M65:M66"/>
    <mergeCell ref="H63:H64"/>
    <mergeCell ref="I63:I64"/>
    <mergeCell ref="J63:J64"/>
    <mergeCell ref="K63:K64"/>
    <mergeCell ref="L63:L64"/>
    <mergeCell ref="M63:M64"/>
    <mergeCell ref="A65:C66"/>
    <mergeCell ref="Q67:R68"/>
    <mergeCell ref="S67:S68"/>
    <mergeCell ref="T67:T68"/>
    <mergeCell ref="U67:U68"/>
    <mergeCell ref="N63:N64"/>
    <mergeCell ref="O63:O64"/>
    <mergeCell ref="P63:P64"/>
    <mergeCell ref="Q63:R64"/>
    <mergeCell ref="S63:S64"/>
    <mergeCell ref="T63:T64"/>
    <mergeCell ref="U63:U64"/>
    <mergeCell ref="T65:T66"/>
    <mergeCell ref="U65:U66"/>
    <mergeCell ref="P67:P68"/>
    <mergeCell ref="N65:N66"/>
    <mergeCell ref="O65:O66"/>
    <mergeCell ref="P65:P66"/>
    <mergeCell ref="Q65:R66"/>
    <mergeCell ref="S65:S66"/>
    <mergeCell ref="X58:X59"/>
    <mergeCell ref="L58:L59"/>
    <mergeCell ref="M58:O59"/>
    <mergeCell ref="P58:P59"/>
    <mergeCell ref="Q58:Q59"/>
    <mergeCell ref="R58:R59"/>
    <mergeCell ref="S58:S59"/>
    <mergeCell ref="T58:U59"/>
    <mergeCell ref="V58:V59"/>
    <mergeCell ref="W58:W59"/>
    <mergeCell ref="G54:I55"/>
    <mergeCell ref="J54:J55"/>
    <mergeCell ref="K54:K55"/>
    <mergeCell ref="L54:L55"/>
    <mergeCell ref="M54:M55"/>
    <mergeCell ref="W56:W57"/>
    <mergeCell ref="D65:D66"/>
    <mergeCell ref="E65:E66"/>
    <mergeCell ref="F65:F66"/>
    <mergeCell ref="G65:I66"/>
    <mergeCell ref="J65:J66"/>
    <mergeCell ref="K65:K66"/>
    <mergeCell ref="L65:L66"/>
    <mergeCell ref="F58:F59"/>
    <mergeCell ref="G58:G59"/>
    <mergeCell ref="H58:H59"/>
    <mergeCell ref="I58:I59"/>
    <mergeCell ref="J58:J59"/>
    <mergeCell ref="K58:K59"/>
    <mergeCell ref="U61:U62"/>
    <mergeCell ref="D56:D57"/>
    <mergeCell ref="E56:E57"/>
    <mergeCell ref="F56:F57"/>
    <mergeCell ref="G56:G57"/>
    <mergeCell ref="H56:H57"/>
    <mergeCell ref="I56:I57"/>
    <mergeCell ref="J56:L57"/>
    <mergeCell ref="M56:M57"/>
    <mergeCell ref="N56:N57"/>
    <mergeCell ref="X56:X57"/>
    <mergeCell ref="N54:N55"/>
    <mergeCell ref="O54:O55"/>
    <mergeCell ref="P54:P55"/>
    <mergeCell ref="Q54:Q55"/>
    <mergeCell ref="R54:R55"/>
    <mergeCell ref="S54:S55"/>
    <mergeCell ref="T54:U55"/>
    <mergeCell ref="V54:V55"/>
    <mergeCell ref="W54:W55"/>
    <mergeCell ref="X54:X55"/>
    <mergeCell ref="O56:O57"/>
    <mergeCell ref="P56:P57"/>
    <mergeCell ref="Q56:Q57"/>
    <mergeCell ref="R56:R57"/>
    <mergeCell ref="S56:S57"/>
    <mergeCell ref="T56:U57"/>
    <mergeCell ref="V56:V57"/>
    <mergeCell ref="X50:X51"/>
    <mergeCell ref="A52:C53"/>
    <mergeCell ref="D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U53"/>
    <mergeCell ref="V52:V53"/>
    <mergeCell ref="W52:W53"/>
    <mergeCell ref="X52:X53"/>
    <mergeCell ref="A50:C51"/>
    <mergeCell ref="D50:F51"/>
    <mergeCell ref="G50:I51"/>
    <mergeCell ref="M50:O51"/>
    <mergeCell ref="P50:P51"/>
    <mergeCell ref="Q50:Q51"/>
    <mergeCell ref="R50:R51"/>
    <mergeCell ref="S50:S51"/>
    <mergeCell ref="S32:S33"/>
    <mergeCell ref="P30:P31"/>
    <mergeCell ref="T32:U33"/>
    <mergeCell ref="J32:J33"/>
    <mergeCell ref="K32:K33"/>
    <mergeCell ref="A48:Q49"/>
    <mergeCell ref="T50:U51"/>
    <mergeCell ref="V32:V33"/>
    <mergeCell ref="W32:W33"/>
    <mergeCell ref="X32:X33"/>
    <mergeCell ref="L32:L33"/>
    <mergeCell ref="M32:O33"/>
    <mergeCell ref="P32:P33"/>
    <mergeCell ref="Q32:Q33"/>
    <mergeCell ref="R32:R33"/>
    <mergeCell ref="X30:X31"/>
    <mergeCell ref="Q30:Q31"/>
    <mergeCell ref="R30:R31"/>
    <mergeCell ref="S30:S31"/>
    <mergeCell ref="T30:U31"/>
    <mergeCell ref="V30:V31"/>
    <mergeCell ref="W30:W31"/>
    <mergeCell ref="J30:L31"/>
    <mergeCell ref="M30:M31"/>
    <mergeCell ref="N30:N31"/>
    <mergeCell ref="O30:O31"/>
    <mergeCell ref="S28:S29"/>
    <mergeCell ref="I30:I31"/>
    <mergeCell ref="A32:C33"/>
    <mergeCell ref="D32:D33"/>
    <mergeCell ref="E32:E33"/>
    <mergeCell ref="F32:F33"/>
    <mergeCell ref="G32:G33"/>
    <mergeCell ref="H32:H33"/>
    <mergeCell ref="I32:I33"/>
    <mergeCell ref="A30:C31"/>
    <mergeCell ref="D30:D31"/>
    <mergeCell ref="E30:E31"/>
    <mergeCell ref="F30:F31"/>
    <mergeCell ref="G30:G31"/>
    <mergeCell ref="H30:H31"/>
    <mergeCell ref="K28:K29"/>
    <mergeCell ref="L28:L29"/>
    <mergeCell ref="M28:M29"/>
    <mergeCell ref="X26:X27"/>
    <mergeCell ref="A28:C29"/>
    <mergeCell ref="D28:D29"/>
    <mergeCell ref="E28:E29"/>
    <mergeCell ref="F28:F29"/>
    <mergeCell ref="G28:I29"/>
    <mergeCell ref="J28:J29"/>
    <mergeCell ref="G26:G27"/>
    <mergeCell ref="H26:H27"/>
    <mergeCell ref="I26:I27"/>
    <mergeCell ref="J26:J27"/>
    <mergeCell ref="A26:C27"/>
    <mergeCell ref="D26:F27"/>
    <mergeCell ref="T28:U29"/>
    <mergeCell ref="V28:V29"/>
    <mergeCell ref="W28:W29"/>
    <mergeCell ref="X28:X29"/>
    <mergeCell ref="N28:N29"/>
    <mergeCell ref="O28:O29"/>
    <mergeCell ref="P28:P29"/>
    <mergeCell ref="Q28:Q29"/>
    <mergeCell ref="T26:U27"/>
    <mergeCell ref="S26:S27"/>
    <mergeCell ref="R28:R29"/>
    <mergeCell ref="V26:V27"/>
    <mergeCell ref="W26:W27"/>
    <mergeCell ref="M24:O25"/>
    <mergeCell ref="K21:K22"/>
    <mergeCell ref="L21:L22"/>
    <mergeCell ref="M21:O22"/>
    <mergeCell ref="P21:P22"/>
    <mergeCell ref="A21:C22"/>
    <mergeCell ref="D21:D22"/>
    <mergeCell ref="E21:E22"/>
    <mergeCell ref="F21:F22"/>
    <mergeCell ref="G21:G22"/>
    <mergeCell ref="H21:H22"/>
    <mergeCell ref="I21:I22"/>
    <mergeCell ref="P24:P25"/>
    <mergeCell ref="A24:C25"/>
    <mergeCell ref="D24:F25"/>
    <mergeCell ref="G24:I25"/>
    <mergeCell ref="Q26:Q27"/>
    <mergeCell ref="R26:R27"/>
    <mergeCell ref="M26:M27"/>
    <mergeCell ref="N26:N27"/>
    <mergeCell ref="O26:O27"/>
    <mergeCell ref="P26:P27"/>
    <mergeCell ref="X24:X25"/>
    <mergeCell ref="S21:S22"/>
    <mergeCell ref="T21:U22"/>
    <mergeCell ref="V21:V22"/>
    <mergeCell ref="W21:W22"/>
    <mergeCell ref="V19:V20"/>
    <mergeCell ref="Q17:Q18"/>
    <mergeCell ref="R17:R18"/>
    <mergeCell ref="W19:W20"/>
    <mergeCell ref="X19:X20"/>
    <mergeCell ref="Q19:Q20"/>
    <mergeCell ref="R19:R20"/>
    <mergeCell ref="S19:S20"/>
    <mergeCell ref="T19:U20"/>
    <mergeCell ref="V17:V18"/>
    <mergeCell ref="W17:W18"/>
    <mergeCell ref="X17:X18"/>
    <mergeCell ref="X21:X22"/>
    <mergeCell ref="Q21:Q22"/>
    <mergeCell ref="R21:R22"/>
    <mergeCell ref="R24:R25"/>
    <mergeCell ref="S24:S25"/>
    <mergeCell ref="T24:U25"/>
    <mergeCell ref="Q24:Q25"/>
    <mergeCell ref="W15:W16"/>
    <mergeCell ref="X15:X16"/>
    <mergeCell ref="P15:P16"/>
    <mergeCell ref="Q15:Q16"/>
    <mergeCell ref="R15:R16"/>
    <mergeCell ref="S15:S16"/>
    <mergeCell ref="T15:U16"/>
    <mergeCell ref="V15:V16"/>
    <mergeCell ref="A19:C20"/>
    <mergeCell ref="D19:D20"/>
    <mergeCell ref="E19:E20"/>
    <mergeCell ref="F19:F20"/>
    <mergeCell ref="G19:G20"/>
    <mergeCell ref="M17:M18"/>
    <mergeCell ref="N17:N18"/>
    <mergeCell ref="F17:F18"/>
    <mergeCell ref="G17:I18"/>
    <mergeCell ref="J17:J18"/>
    <mergeCell ref="N19:N20"/>
    <mergeCell ref="O19:O20"/>
    <mergeCell ref="T17:U18"/>
    <mergeCell ref="K17:K18"/>
    <mergeCell ref="L17:L18"/>
    <mergeCell ref="X13:X14"/>
    <mergeCell ref="A15:C16"/>
    <mergeCell ref="D15:F16"/>
    <mergeCell ref="G15:G16"/>
    <mergeCell ref="H15:H16"/>
    <mergeCell ref="I15:I16"/>
    <mergeCell ref="A13:C14"/>
    <mergeCell ref="A37:C38"/>
    <mergeCell ref="A46:C47"/>
    <mergeCell ref="D46:J47"/>
    <mergeCell ref="M39:O40"/>
    <mergeCell ref="M13:O14"/>
    <mergeCell ref="P13:P14"/>
    <mergeCell ref="J21:J22"/>
    <mergeCell ref="P19:P20"/>
    <mergeCell ref="H19:H20"/>
    <mergeCell ref="I19:I20"/>
    <mergeCell ref="J19:L20"/>
    <mergeCell ref="T13:U14"/>
    <mergeCell ref="M37:O38"/>
    <mergeCell ref="M41:O42"/>
    <mergeCell ref="M19:M20"/>
    <mergeCell ref="O17:O18"/>
    <mergeCell ref="P17:P18"/>
    <mergeCell ref="A63:C64"/>
    <mergeCell ref="D63:F64"/>
    <mergeCell ref="G63:G64"/>
    <mergeCell ref="J13:L14"/>
    <mergeCell ref="A17:C18"/>
    <mergeCell ref="D17:D18"/>
    <mergeCell ref="E17:E18"/>
    <mergeCell ref="A39:C40"/>
    <mergeCell ref="D39:F40"/>
    <mergeCell ref="G39:I40"/>
    <mergeCell ref="J39:L40"/>
    <mergeCell ref="A41:C42"/>
    <mergeCell ref="D41:F42"/>
    <mergeCell ref="G41:I42"/>
    <mergeCell ref="J41:L42"/>
    <mergeCell ref="J24:L25"/>
    <mergeCell ref="K26:K27"/>
    <mergeCell ref="L26:L27"/>
    <mergeCell ref="J50:L51"/>
    <mergeCell ref="A54:C55"/>
    <mergeCell ref="D54:D55"/>
    <mergeCell ref="E54:E55"/>
    <mergeCell ref="F54:F55"/>
    <mergeCell ref="A56:C57"/>
    <mergeCell ref="V1:V2"/>
    <mergeCell ref="E2:G2"/>
    <mergeCell ref="H2:K2"/>
    <mergeCell ref="E4:O5"/>
    <mergeCell ref="E6:R7"/>
    <mergeCell ref="N15:N16"/>
    <mergeCell ref="O15:O16"/>
    <mergeCell ref="S17:S18"/>
    <mergeCell ref="D37:F38"/>
    <mergeCell ref="G37:I38"/>
    <mergeCell ref="J37:L38"/>
    <mergeCell ref="J15:J16"/>
    <mergeCell ref="K15:K16"/>
    <mergeCell ref="L15:L16"/>
    <mergeCell ref="M15:M16"/>
    <mergeCell ref="A9:L9"/>
    <mergeCell ref="A10:C12"/>
    <mergeCell ref="D10:S12"/>
    <mergeCell ref="A35:L36"/>
    <mergeCell ref="Q13:Q14"/>
    <mergeCell ref="R13:R14"/>
    <mergeCell ref="S13:S14"/>
    <mergeCell ref="D13:F14"/>
    <mergeCell ref="G13:I14"/>
    <mergeCell ref="Q61:R62"/>
    <mergeCell ref="P61:P62"/>
    <mergeCell ref="O61:O62"/>
    <mergeCell ref="N61:N62"/>
    <mergeCell ref="M61:M62"/>
    <mergeCell ref="J61:L62"/>
    <mergeCell ref="G61:I62"/>
    <mergeCell ref="D61:F62"/>
    <mergeCell ref="A61:C62"/>
  </mergeCells>
  <phoneticPr fontId="3"/>
  <pageMargins left="0.59055118110236227" right="0.39370078740157483" top="0.59055118110236227" bottom="0.39370078740157483" header="0.31496062992125984" footer="0.31496062992125984"/>
  <pageSetup paperSize="9" orientation="portrait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59"/>
  <sheetViews>
    <sheetView topLeftCell="A19" zoomScaleNormal="100" zoomScaleSheetLayoutView="115" workbookViewId="0">
      <selection activeCell="W26" sqref="W26:X27"/>
    </sheetView>
  </sheetViews>
  <sheetFormatPr defaultColWidth="13" defaultRowHeight="9.6"/>
  <cols>
    <col min="1" max="71" width="3.6640625" style="3" customWidth="1"/>
    <col min="72" max="16384" width="13" style="3"/>
  </cols>
  <sheetData>
    <row r="1" spans="1:71" ht="9" customHeight="1">
      <c r="A1" s="1"/>
      <c r="B1" s="2"/>
      <c r="C1" s="2"/>
      <c r="D1" s="2"/>
      <c r="L1" s="4"/>
      <c r="M1" s="4"/>
      <c r="N1" s="4"/>
      <c r="O1" s="4"/>
      <c r="P1" s="4"/>
      <c r="Q1" s="4"/>
      <c r="R1" s="4"/>
      <c r="S1" s="4"/>
      <c r="T1" s="4"/>
      <c r="U1" s="4"/>
      <c r="V1" s="255"/>
      <c r="W1" s="255"/>
      <c r="X1" s="4"/>
      <c r="Y1" s="4"/>
      <c r="Z1" s="4"/>
      <c r="AA1" s="4"/>
      <c r="AB1" s="4"/>
      <c r="AC1" s="4"/>
      <c r="AD1" s="4"/>
      <c r="AE1" s="4"/>
      <c r="AF1" s="4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6"/>
      <c r="BR1" s="7"/>
      <c r="BS1" s="6"/>
    </row>
    <row r="2" spans="1:71" ht="9" customHeight="1">
      <c r="A2" s="1"/>
      <c r="B2" s="2"/>
      <c r="C2" s="2"/>
      <c r="D2" s="2"/>
      <c r="E2" s="256"/>
      <c r="F2" s="256"/>
      <c r="G2" s="256"/>
      <c r="H2" s="257"/>
      <c r="I2" s="256"/>
      <c r="J2" s="256"/>
      <c r="K2" s="256"/>
      <c r="L2" s="6"/>
      <c r="M2" s="6"/>
      <c r="N2" s="6"/>
      <c r="O2" s="4"/>
      <c r="P2" s="4"/>
      <c r="Q2" s="4"/>
      <c r="R2" s="4"/>
      <c r="S2" s="4"/>
      <c r="T2" s="4"/>
      <c r="U2" s="4"/>
      <c r="V2" s="255"/>
      <c r="W2" s="255"/>
      <c r="X2" s="4"/>
      <c r="Y2" s="4"/>
      <c r="Z2" s="4"/>
      <c r="AA2" s="4"/>
      <c r="AB2" s="4"/>
      <c r="AC2" s="4"/>
      <c r="AD2" s="4"/>
      <c r="AE2" s="4"/>
      <c r="AF2" s="4"/>
      <c r="AK2" s="6"/>
      <c r="AL2" s="5"/>
      <c r="AM2" s="5"/>
      <c r="AN2" s="6"/>
      <c r="AO2" s="5"/>
      <c r="AP2" s="5"/>
      <c r="AQ2" s="5"/>
      <c r="AR2" s="5"/>
      <c r="AS2" s="5"/>
      <c r="AT2" s="5"/>
      <c r="AU2" s="5"/>
      <c r="AV2" s="6"/>
      <c r="AW2" s="8"/>
      <c r="AX2" s="6"/>
      <c r="AY2" s="6"/>
      <c r="AZ2" s="6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</row>
    <row r="3" spans="1:71" ht="9" customHeight="1">
      <c r="A3" s="1"/>
      <c r="B3" s="2"/>
      <c r="C3" s="2"/>
      <c r="D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4"/>
      <c r="Y3" s="4"/>
      <c r="Z3" s="4"/>
      <c r="AA3" s="4"/>
      <c r="AB3" s="4"/>
      <c r="AC3" s="4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5"/>
      <c r="BP3" s="6"/>
    </row>
    <row r="4" spans="1:71" ht="9" customHeight="1">
      <c r="A4" s="1"/>
      <c r="B4" s="2"/>
      <c r="C4" s="2"/>
      <c r="D4" s="2"/>
      <c r="E4" s="91" t="s">
        <v>149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"/>
      <c r="Q4" s="9"/>
      <c r="R4" s="9"/>
      <c r="S4" s="6"/>
      <c r="T4" s="6"/>
      <c r="U4" s="6"/>
      <c r="V4" s="6"/>
      <c r="W4" s="6"/>
      <c r="X4" s="4"/>
      <c r="Y4" s="4"/>
      <c r="Z4" s="4"/>
      <c r="AA4" s="4"/>
      <c r="AB4" s="4"/>
      <c r="AC4" s="4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5"/>
      <c r="BP4" s="6"/>
    </row>
    <row r="5" spans="1:71" ht="9" customHeight="1">
      <c r="A5" s="1"/>
      <c r="B5" s="81"/>
      <c r="C5" s="81"/>
      <c r="D5" s="8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1"/>
      <c r="Q5" s="11"/>
      <c r="R5" s="11"/>
      <c r="W5" s="4"/>
      <c r="X5" s="4"/>
      <c r="Y5" s="4"/>
      <c r="Z5" s="4"/>
      <c r="AA5" s="4"/>
      <c r="AB5" s="4"/>
      <c r="AC5" s="4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5"/>
      <c r="BP5" s="6"/>
    </row>
    <row r="6" spans="1:71" ht="9" customHeight="1">
      <c r="A6" s="1"/>
      <c r="B6" s="81"/>
      <c r="C6" s="81"/>
      <c r="D6" s="81"/>
      <c r="E6" s="92" t="s">
        <v>148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4"/>
      <c r="T6" s="4"/>
      <c r="U6" s="4"/>
      <c r="V6" s="4"/>
      <c r="W6" s="4"/>
      <c r="X6" s="4"/>
      <c r="Y6" s="4"/>
      <c r="Z6" s="4"/>
      <c r="AA6" s="4"/>
      <c r="AB6" s="4"/>
      <c r="AC6" s="82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5"/>
      <c r="BP6" s="6"/>
    </row>
    <row r="7" spans="1:71" ht="9" customHeight="1">
      <c r="A7" s="1"/>
      <c r="B7" s="81"/>
      <c r="C7" s="81"/>
      <c r="D7" s="8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4"/>
      <c r="T7" s="4"/>
      <c r="U7" s="4"/>
      <c r="V7" s="4"/>
      <c r="W7" s="4"/>
      <c r="X7" s="82"/>
      <c r="Y7" s="82"/>
      <c r="Z7" s="82"/>
      <c r="AA7" s="82"/>
      <c r="AB7" s="82"/>
      <c r="AC7" s="82"/>
      <c r="AD7" s="82"/>
      <c r="AE7" s="82"/>
      <c r="AF7" s="82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5"/>
      <c r="BS7" s="6"/>
    </row>
    <row r="8" spans="1:71" ht="9" customHeight="1">
      <c r="A8" s="13"/>
      <c r="B8" s="13"/>
      <c r="C8" s="14"/>
      <c r="D8" s="15"/>
      <c r="E8" s="16"/>
      <c r="F8" s="16"/>
      <c r="G8" s="17"/>
      <c r="H8" s="17"/>
      <c r="I8" s="16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</row>
    <row r="9" spans="1:71" ht="9" customHeight="1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83"/>
      <c r="N9" s="83"/>
      <c r="O9" s="83"/>
      <c r="P9" s="83"/>
      <c r="Q9" s="83"/>
      <c r="R9" s="83"/>
      <c r="S9" s="19"/>
      <c r="T9" s="19"/>
      <c r="U9" s="19"/>
      <c r="V9" s="16"/>
    </row>
    <row r="10" spans="1:71" ht="9" customHeight="1">
      <c r="A10" s="20"/>
      <c r="B10" s="251" t="s">
        <v>147</v>
      </c>
      <c r="C10" s="114"/>
      <c r="D10" s="114"/>
      <c r="E10" s="252" t="s">
        <v>2</v>
      </c>
      <c r="F10" s="253"/>
      <c r="G10" s="253"/>
      <c r="H10" s="253"/>
      <c r="I10" s="253"/>
      <c r="J10" s="253"/>
      <c r="K10" s="253"/>
      <c r="L10" s="253"/>
      <c r="M10" s="17"/>
      <c r="N10" s="251"/>
      <c r="O10" s="114"/>
      <c r="P10" s="114"/>
      <c r="Q10" s="252"/>
      <c r="R10" s="253"/>
      <c r="S10" s="253"/>
      <c r="T10" s="253"/>
      <c r="U10" s="253"/>
      <c r="V10" s="253"/>
      <c r="W10" s="253"/>
      <c r="X10" s="253"/>
      <c r="Y10" s="20"/>
      <c r="Z10" s="20"/>
    </row>
    <row r="11" spans="1:71" ht="9" customHeight="1">
      <c r="A11" s="20"/>
      <c r="B11" s="114"/>
      <c r="C11" s="114"/>
      <c r="D11" s="114"/>
      <c r="E11" s="253"/>
      <c r="F11" s="253"/>
      <c r="G11" s="253"/>
      <c r="H11" s="253"/>
      <c r="I11" s="253"/>
      <c r="J11" s="253"/>
      <c r="K11" s="253"/>
      <c r="L11" s="253"/>
      <c r="M11" s="17"/>
      <c r="N11" s="114"/>
      <c r="O11" s="114"/>
      <c r="P11" s="114"/>
      <c r="Q11" s="253"/>
      <c r="R11" s="253"/>
      <c r="S11" s="253"/>
      <c r="T11" s="253"/>
      <c r="U11" s="253"/>
      <c r="V11" s="253"/>
      <c r="W11" s="253"/>
      <c r="X11" s="253"/>
      <c r="Y11" s="20"/>
      <c r="Z11" s="20"/>
    </row>
    <row r="12" spans="1:71" ht="9" customHeight="1">
      <c r="A12" s="20"/>
      <c r="B12" s="114"/>
      <c r="C12" s="114"/>
      <c r="D12" s="114"/>
      <c r="E12" s="253"/>
      <c r="F12" s="253"/>
      <c r="G12" s="253"/>
      <c r="H12" s="253"/>
      <c r="I12" s="253"/>
      <c r="J12" s="253"/>
      <c r="K12" s="253"/>
      <c r="L12" s="253"/>
      <c r="M12" s="17"/>
      <c r="N12" s="114"/>
      <c r="O12" s="114"/>
      <c r="P12" s="114"/>
      <c r="Q12" s="253"/>
      <c r="R12" s="253"/>
      <c r="S12" s="253"/>
      <c r="T12" s="253"/>
      <c r="U12" s="253"/>
      <c r="V12" s="253"/>
      <c r="W12" s="253"/>
      <c r="X12" s="253"/>
      <c r="Y12" s="20"/>
      <c r="Z12" s="20"/>
    </row>
    <row r="13" spans="1:71" ht="9" customHeight="1">
      <c r="B13" s="254" t="str">
        <f>B10</f>
        <v>U11：</v>
      </c>
      <c r="C13" s="114"/>
      <c r="D13" s="254" t="s">
        <v>3</v>
      </c>
      <c r="E13" s="114"/>
      <c r="F13" s="114"/>
      <c r="G13" s="114"/>
      <c r="H13" s="114"/>
      <c r="I13" s="114"/>
      <c r="J13" s="114"/>
      <c r="K13" s="114"/>
      <c r="L13" s="114"/>
      <c r="M13" s="80"/>
      <c r="N13" s="254" t="str">
        <f>B10</f>
        <v>U11：</v>
      </c>
      <c r="O13" s="114"/>
      <c r="P13" s="254" t="s">
        <v>4</v>
      </c>
      <c r="Q13" s="114"/>
      <c r="R13" s="114"/>
      <c r="S13" s="114"/>
      <c r="T13" s="114"/>
      <c r="U13" s="114"/>
      <c r="V13" s="114"/>
      <c r="W13" s="114"/>
      <c r="X13" s="114"/>
      <c r="Y13" s="80"/>
      <c r="Z13" s="80"/>
    </row>
    <row r="14" spans="1:71" ht="9" customHeight="1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80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80"/>
      <c r="Z14" s="80"/>
      <c r="BB14" s="22"/>
      <c r="BC14" s="22"/>
      <c r="BD14" s="22"/>
    </row>
    <row r="15" spans="1:71" ht="9" customHeight="1">
      <c r="B15" s="254" t="s">
        <v>146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0"/>
      <c r="N15" s="254" t="s">
        <v>146</v>
      </c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0"/>
      <c r="Z15" s="20"/>
      <c r="BB15" s="23"/>
      <c r="BC15" s="22"/>
      <c r="BD15" s="22"/>
    </row>
    <row r="16" spans="1:71" ht="9" customHeight="1"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4"/>
      <c r="Z16" s="24"/>
      <c r="BB16" s="23"/>
      <c r="BC16" s="22"/>
      <c r="BD16" s="22"/>
    </row>
    <row r="17" spans="1:56" ht="9" customHeight="1">
      <c r="A17" s="22"/>
      <c r="B17" s="270" t="s">
        <v>109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4"/>
      <c r="N17" s="270" t="s">
        <v>145</v>
      </c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4"/>
      <c r="Z17" s="24"/>
      <c r="BB17" s="23"/>
      <c r="BC17" s="22"/>
      <c r="BD17" s="22"/>
    </row>
    <row r="18" spans="1:56" ht="9" customHeight="1">
      <c r="A18" s="22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4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4"/>
      <c r="Z18" s="24"/>
      <c r="BB18" s="23"/>
      <c r="BC18" s="22"/>
      <c r="BD18" s="22"/>
    </row>
    <row r="19" spans="1:56" ht="9" customHeight="1">
      <c r="B19" s="272" t="s">
        <v>144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4"/>
      <c r="N19" s="272" t="s">
        <v>165</v>
      </c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4"/>
      <c r="Z19" s="24"/>
      <c r="BB19" s="23"/>
      <c r="BC19" s="22"/>
      <c r="BD19" s="22"/>
    </row>
    <row r="20" spans="1:56" ht="9" customHeight="1"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4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4"/>
      <c r="Z20" s="24"/>
      <c r="BB20" s="23"/>
      <c r="BC20" s="22"/>
      <c r="BD20" s="22"/>
    </row>
    <row r="21" spans="1:56" ht="9" customHeight="1"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4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4"/>
      <c r="Z21" s="24"/>
      <c r="BB21" s="23"/>
      <c r="BC21" s="22"/>
      <c r="BD21" s="22"/>
    </row>
    <row r="22" spans="1:56" ht="9" customHeight="1">
      <c r="B22" s="362" t="s">
        <v>143</v>
      </c>
      <c r="C22" s="359" t="s">
        <v>142</v>
      </c>
      <c r="D22" s="262"/>
      <c r="E22" s="361" t="s">
        <v>141</v>
      </c>
      <c r="F22" s="359" t="s">
        <v>9</v>
      </c>
      <c r="G22" s="267"/>
      <c r="H22" s="267"/>
      <c r="I22" s="267"/>
      <c r="J22" s="262"/>
      <c r="K22" s="362" t="s">
        <v>10</v>
      </c>
      <c r="L22" s="362" t="s">
        <v>11</v>
      </c>
      <c r="N22" s="362" t="s">
        <v>143</v>
      </c>
      <c r="O22" s="359" t="s">
        <v>142</v>
      </c>
      <c r="P22" s="262"/>
      <c r="Q22" s="361" t="s">
        <v>166</v>
      </c>
      <c r="R22" s="359" t="s">
        <v>9</v>
      </c>
      <c r="S22" s="267"/>
      <c r="T22" s="267"/>
      <c r="U22" s="267"/>
      <c r="V22" s="262"/>
      <c r="W22" s="362" t="s">
        <v>10</v>
      </c>
      <c r="X22" s="362" t="s">
        <v>11</v>
      </c>
    </row>
    <row r="23" spans="1:56" ht="9" customHeight="1">
      <c r="B23" s="260"/>
      <c r="C23" s="263"/>
      <c r="D23" s="264"/>
      <c r="E23" s="266"/>
      <c r="F23" s="263"/>
      <c r="G23" s="268"/>
      <c r="H23" s="268"/>
      <c r="I23" s="268"/>
      <c r="J23" s="264"/>
      <c r="K23" s="260"/>
      <c r="L23" s="260"/>
      <c r="N23" s="260"/>
      <c r="O23" s="263"/>
      <c r="P23" s="264"/>
      <c r="Q23" s="266"/>
      <c r="R23" s="263"/>
      <c r="S23" s="268"/>
      <c r="T23" s="268"/>
      <c r="U23" s="268"/>
      <c r="V23" s="264"/>
      <c r="W23" s="260"/>
      <c r="X23" s="260"/>
    </row>
    <row r="24" spans="1:56" ht="9" customHeight="1">
      <c r="B24" s="359"/>
      <c r="C24" s="360">
        <v>0.3125</v>
      </c>
      <c r="D24" s="262"/>
      <c r="E24" s="359"/>
      <c r="F24" s="359" t="s">
        <v>12</v>
      </c>
      <c r="G24" s="267"/>
      <c r="H24" s="267"/>
      <c r="I24" s="267"/>
      <c r="J24" s="262"/>
      <c r="K24" s="267" t="s">
        <v>13</v>
      </c>
      <c r="L24" s="262"/>
      <c r="N24" s="359"/>
      <c r="O24" s="360">
        <v>0.3125</v>
      </c>
      <c r="P24" s="262"/>
      <c r="Q24" s="359"/>
      <c r="R24" s="359" t="s">
        <v>12</v>
      </c>
      <c r="S24" s="267"/>
      <c r="T24" s="267"/>
      <c r="U24" s="267"/>
      <c r="V24" s="262"/>
      <c r="W24" s="267" t="s">
        <v>13</v>
      </c>
      <c r="X24" s="262"/>
    </row>
    <row r="25" spans="1:56" ht="9" customHeight="1">
      <c r="B25" s="269"/>
      <c r="C25" s="269"/>
      <c r="D25" s="285"/>
      <c r="E25" s="269"/>
      <c r="F25" s="269"/>
      <c r="G25" s="289"/>
      <c r="H25" s="289"/>
      <c r="I25" s="289"/>
      <c r="J25" s="285"/>
      <c r="K25" s="268"/>
      <c r="L25" s="264"/>
      <c r="N25" s="269"/>
      <c r="O25" s="269"/>
      <c r="P25" s="285"/>
      <c r="Q25" s="269"/>
      <c r="R25" s="269"/>
      <c r="S25" s="289"/>
      <c r="T25" s="289"/>
      <c r="U25" s="289"/>
      <c r="V25" s="285"/>
      <c r="W25" s="268"/>
      <c r="X25" s="264"/>
    </row>
    <row r="26" spans="1:56" ht="9" customHeight="1">
      <c r="B26" s="359">
        <v>1</v>
      </c>
      <c r="C26" s="360">
        <v>0.375</v>
      </c>
      <c r="D26" s="262"/>
      <c r="E26" s="362" t="s">
        <v>38</v>
      </c>
      <c r="F26" s="358" t="s">
        <v>41</v>
      </c>
      <c r="G26" s="286"/>
      <c r="H26" s="267" t="s">
        <v>129</v>
      </c>
      <c r="I26" s="286" t="s">
        <v>49</v>
      </c>
      <c r="J26" s="281"/>
      <c r="K26" s="358" t="s">
        <v>16</v>
      </c>
      <c r="L26" s="281"/>
      <c r="N26" s="359">
        <v>1</v>
      </c>
      <c r="O26" s="360">
        <v>0.375</v>
      </c>
      <c r="P26" s="262"/>
      <c r="Q26" s="362" t="s">
        <v>151</v>
      </c>
      <c r="R26" s="363" t="str">
        <f>U11_対戦表!A63</f>
        <v>KSC</v>
      </c>
      <c r="S26" s="364"/>
      <c r="T26" s="267" t="s">
        <v>129</v>
      </c>
      <c r="U26" s="286" t="str">
        <f>U11_対戦表!M41</f>
        <v>1FC</v>
      </c>
      <c r="V26" s="281"/>
      <c r="W26" s="358" t="s">
        <v>16</v>
      </c>
      <c r="X26" s="281"/>
    </row>
    <row r="27" spans="1:56" ht="9" customHeight="1">
      <c r="B27" s="263"/>
      <c r="C27" s="263"/>
      <c r="D27" s="264"/>
      <c r="E27" s="260"/>
      <c r="F27" s="282"/>
      <c r="G27" s="287"/>
      <c r="H27" s="268"/>
      <c r="I27" s="287"/>
      <c r="J27" s="283"/>
      <c r="K27" s="282"/>
      <c r="L27" s="283"/>
      <c r="N27" s="263"/>
      <c r="O27" s="263"/>
      <c r="P27" s="264"/>
      <c r="Q27" s="260"/>
      <c r="R27" s="365"/>
      <c r="S27" s="366"/>
      <c r="T27" s="268"/>
      <c r="U27" s="287"/>
      <c r="V27" s="283"/>
      <c r="W27" s="282"/>
      <c r="X27" s="283"/>
      <c r="AF27" s="26"/>
      <c r="AG27" s="26"/>
      <c r="AH27" s="26"/>
    </row>
    <row r="28" spans="1:56" ht="9" customHeight="1">
      <c r="B28" s="269">
        <v>2</v>
      </c>
      <c r="C28" s="284">
        <v>0.40277777777777773</v>
      </c>
      <c r="D28" s="285"/>
      <c r="E28" s="359" t="s">
        <v>38</v>
      </c>
      <c r="F28" s="358" t="s">
        <v>140</v>
      </c>
      <c r="G28" s="286"/>
      <c r="H28" s="267" t="s">
        <v>129</v>
      </c>
      <c r="I28" s="286" t="s">
        <v>137</v>
      </c>
      <c r="J28" s="281"/>
      <c r="K28" s="267" t="s">
        <v>17</v>
      </c>
      <c r="L28" s="262"/>
      <c r="N28" s="362"/>
      <c r="O28" s="284"/>
      <c r="P28" s="285"/>
      <c r="Q28" s="359"/>
      <c r="R28" s="358" t="s">
        <v>152</v>
      </c>
      <c r="S28" s="286"/>
      <c r="T28" s="286"/>
      <c r="U28" s="286"/>
      <c r="V28" s="281"/>
      <c r="W28" s="267" t="s">
        <v>17</v>
      </c>
      <c r="X28" s="262"/>
      <c r="AF28" s="26"/>
      <c r="AG28" s="26"/>
      <c r="AH28" s="26"/>
    </row>
    <row r="29" spans="1:56" ht="9" customHeight="1">
      <c r="B29" s="269"/>
      <c r="C29" s="269"/>
      <c r="D29" s="285"/>
      <c r="E29" s="263"/>
      <c r="F29" s="282"/>
      <c r="G29" s="287"/>
      <c r="H29" s="268"/>
      <c r="I29" s="287"/>
      <c r="J29" s="283"/>
      <c r="K29" s="268"/>
      <c r="L29" s="264"/>
      <c r="N29" s="260"/>
      <c r="O29" s="269"/>
      <c r="P29" s="285"/>
      <c r="Q29" s="263"/>
      <c r="R29" s="282"/>
      <c r="S29" s="287"/>
      <c r="T29" s="287"/>
      <c r="U29" s="287"/>
      <c r="V29" s="283"/>
      <c r="W29" s="268"/>
      <c r="X29" s="264"/>
    </row>
    <row r="30" spans="1:56" ht="9" customHeight="1">
      <c r="B30" s="359">
        <v>3</v>
      </c>
      <c r="C30" s="360">
        <v>0.43055555555555558</v>
      </c>
      <c r="D30" s="262"/>
      <c r="E30" s="362" t="s">
        <v>138</v>
      </c>
      <c r="F30" s="358" t="s">
        <v>133</v>
      </c>
      <c r="G30" s="286"/>
      <c r="H30" s="267" t="s">
        <v>129</v>
      </c>
      <c r="I30" s="286" t="s">
        <v>44</v>
      </c>
      <c r="J30" s="281"/>
      <c r="K30" s="359" t="s">
        <v>128</v>
      </c>
      <c r="L30" s="152"/>
      <c r="N30" s="269">
        <v>2</v>
      </c>
      <c r="O30" s="360">
        <v>0.41666666666666669</v>
      </c>
      <c r="P30" s="262"/>
      <c r="Q30" s="359" t="s">
        <v>138</v>
      </c>
      <c r="R30" s="363" t="s">
        <v>168</v>
      </c>
      <c r="S30" s="364"/>
      <c r="T30" s="267" t="s">
        <v>129</v>
      </c>
      <c r="U30" s="286" t="s">
        <v>167</v>
      </c>
      <c r="V30" s="281"/>
      <c r="W30" s="367" t="s">
        <v>128</v>
      </c>
      <c r="X30" s="368"/>
    </row>
    <row r="31" spans="1:56" ht="9" customHeight="1">
      <c r="B31" s="263"/>
      <c r="C31" s="263"/>
      <c r="D31" s="264"/>
      <c r="E31" s="260"/>
      <c r="F31" s="282"/>
      <c r="G31" s="287"/>
      <c r="H31" s="268"/>
      <c r="I31" s="287"/>
      <c r="J31" s="283"/>
      <c r="K31" s="263"/>
      <c r="L31" s="150"/>
      <c r="N31" s="269"/>
      <c r="O31" s="263"/>
      <c r="P31" s="264"/>
      <c r="Q31" s="263"/>
      <c r="R31" s="365"/>
      <c r="S31" s="366"/>
      <c r="T31" s="157"/>
      <c r="U31" s="287"/>
      <c r="V31" s="283"/>
      <c r="W31" s="369"/>
      <c r="X31" s="370"/>
    </row>
    <row r="32" spans="1:56" ht="9" customHeight="1">
      <c r="B32" s="269">
        <v>4</v>
      </c>
      <c r="C32" s="360">
        <v>0.45833333333333331</v>
      </c>
      <c r="D32" s="262"/>
      <c r="E32" s="359" t="s">
        <v>138</v>
      </c>
      <c r="F32" s="358" t="s">
        <v>139</v>
      </c>
      <c r="G32" s="286"/>
      <c r="H32" s="267" t="s">
        <v>129</v>
      </c>
      <c r="I32" s="286" t="s">
        <v>132</v>
      </c>
      <c r="J32" s="281"/>
      <c r="K32" s="359" t="s">
        <v>128</v>
      </c>
      <c r="L32" s="152"/>
      <c r="N32" s="362"/>
      <c r="O32" s="360"/>
      <c r="P32" s="293"/>
      <c r="Q32" s="362"/>
      <c r="R32" s="359" t="s">
        <v>152</v>
      </c>
      <c r="S32" s="267"/>
      <c r="T32" s="267"/>
      <c r="U32" s="267"/>
      <c r="V32" s="262"/>
      <c r="W32" s="359" t="s">
        <v>128</v>
      </c>
      <c r="X32" s="262"/>
    </row>
    <row r="33" spans="2:24" ht="9" customHeight="1">
      <c r="B33" s="269"/>
      <c r="C33" s="263"/>
      <c r="D33" s="264"/>
      <c r="E33" s="263"/>
      <c r="F33" s="282"/>
      <c r="G33" s="287"/>
      <c r="H33" s="157"/>
      <c r="I33" s="287"/>
      <c r="J33" s="283"/>
      <c r="K33" s="263"/>
      <c r="L33" s="150"/>
      <c r="N33" s="260"/>
      <c r="O33" s="294"/>
      <c r="P33" s="295"/>
      <c r="Q33" s="260"/>
      <c r="R33" s="263"/>
      <c r="S33" s="268"/>
      <c r="T33" s="268"/>
      <c r="U33" s="268"/>
      <c r="V33" s="264"/>
      <c r="W33" s="263"/>
      <c r="X33" s="264"/>
    </row>
    <row r="34" spans="2:24" ht="9" customHeight="1">
      <c r="B34" s="359">
        <v>5</v>
      </c>
      <c r="C34" s="291">
        <v>0.4861111111111111</v>
      </c>
      <c r="D34" s="292"/>
      <c r="E34" s="359" t="s">
        <v>38</v>
      </c>
      <c r="F34" s="358" t="s">
        <v>41</v>
      </c>
      <c r="G34" s="286"/>
      <c r="H34" s="267" t="s">
        <v>30</v>
      </c>
      <c r="I34" s="286" t="s">
        <v>135</v>
      </c>
      <c r="J34" s="281"/>
      <c r="K34" s="359" t="s">
        <v>128</v>
      </c>
      <c r="L34" s="152"/>
      <c r="N34" s="359">
        <v>3</v>
      </c>
      <c r="O34" s="291">
        <v>0.45833333333333331</v>
      </c>
      <c r="P34" s="292"/>
      <c r="Q34" s="359" t="s">
        <v>42</v>
      </c>
      <c r="R34" s="358" t="s">
        <v>169</v>
      </c>
      <c r="S34" s="286"/>
      <c r="T34" s="267" t="s">
        <v>129</v>
      </c>
      <c r="U34" s="286" t="s">
        <v>167</v>
      </c>
      <c r="V34" s="281"/>
      <c r="W34" s="367" t="s">
        <v>128</v>
      </c>
      <c r="X34" s="368"/>
    </row>
    <row r="35" spans="2:24" ht="9" customHeight="1">
      <c r="B35" s="263"/>
      <c r="C35" s="292"/>
      <c r="D35" s="292"/>
      <c r="E35" s="263"/>
      <c r="F35" s="282"/>
      <c r="G35" s="287"/>
      <c r="H35" s="268"/>
      <c r="I35" s="287"/>
      <c r="J35" s="283"/>
      <c r="K35" s="263"/>
      <c r="L35" s="150"/>
      <c r="N35" s="263"/>
      <c r="O35" s="292"/>
      <c r="P35" s="292"/>
      <c r="Q35" s="263"/>
      <c r="R35" s="282"/>
      <c r="S35" s="287"/>
      <c r="T35" s="268"/>
      <c r="U35" s="287"/>
      <c r="V35" s="283"/>
      <c r="W35" s="369"/>
      <c r="X35" s="370"/>
    </row>
    <row r="36" spans="2:24" ht="9" customHeight="1">
      <c r="B36" s="269">
        <v>6</v>
      </c>
      <c r="C36" s="360">
        <v>0.51388888888888895</v>
      </c>
      <c r="D36" s="262"/>
      <c r="E36" s="359" t="s">
        <v>38</v>
      </c>
      <c r="F36" s="358" t="s">
        <v>49</v>
      </c>
      <c r="G36" s="286"/>
      <c r="H36" s="267" t="s">
        <v>30</v>
      </c>
      <c r="I36" s="286" t="s">
        <v>137</v>
      </c>
      <c r="J36" s="281"/>
      <c r="K36" s="359" t="s">
        <v>128</v>
      </c>
      <c r="L36" s="152"/>
      <c r="N36" s="359">
        <v>4</v>
      </c>
      <c r="O36" s="360">
        <v>0.4861111111111111</v>
      </c>
      <c r="P36" s="262"/>
      <c r="Q36" s="359" t="s">
        <v>134</v>
      </c>
      <c r="R36" s="358" t="str">
        <f>U11_対戦表!D39</f>
        <v>3FC</v>
      </c>
      <c r="S36" s="286"/>
      <c r="T36" s="267" t="s">
        <v>30</v>
      </c>
      <c r="U36" s="286" t="str">
        <f>U11_対戦表!G41</f>
        <v>F.C.KOMA6</v>
      </c>
      <c r="V36" s="281"/>
      <c r="W36" s="359" t="s">
        <v>21</v>
      </c>
      <c r="X36" s="262"/>
    </row>
    <row r="37" spans="2:24" ht="9" customHeight="1">
      <c r="B37" s="269"/>
      <c r="C37" s="263"/>
      <c r="D37" s="264"/>
      <c r="E37" s="290"/>
      <c r="F37" s="282"/>
      <c r="G37" s="287"/>
      <c r="H37" s="268"/>
      <c r="I37" s="287"/>
      <c r="J37" s="283"/>
      <c r="K37" s="263"/>
      <c r="L37" s="150"/>
      <c r="N37" s="263"/>
      <c r="O37" s="263"/>
      <c r="P37" s="264"/>
      <c r="Q37" s="263"/>
      <c r="R37" s="282"/>
      <c r="S37" s="287"/>
      <c r="T37" s="268"/>
      <c r="U37" s="287"/>
      <c r="V37" s="283"/>
      <c r="W37" s="263"/>
      <c r="X37" s="264"/>
    </row>
    <row r="38" spans="2:24" ht="9" customHeight="1">
      <c r="B38" s="359">
        <v>7</v>
      </c>
      <c r="C38" s="291">
        <v>0.54166666666666663</v>
      </c>
      <c r="D38" s="292"/>
      <c r="E38" s="359" t="s">
        <v>42</v>
      </c>
      <c r="F38" s="358" t="s">
        <v>133</v>
      </c>
      <c r="G38" s="286"/>
      <c r="H38" s="267" t="s">
        <v>129</v>
      </c>
      <c r="I38" s="286" t="s">
        <v>130</v>
      </c>
      <c r="J38" s="281"/>
      <c r="K38" s="359" t="s">
        <v>128</v>
      </c>
      <c r="L38" s="152"/>
      <c r="N38" s="359">
        <v>5</v>
      </c>
      <c r="O38" s="360">
        <v>0.51388888888888895</v>
      </c>
      <c r="P38" s="262"/>
      <c r="Q38" s="359" t="s">
        <v>134</v>
      </c>
      <c r="R38" s="358" t="str">
        <f>U11_対戦表!D41</f>
        <v>SCUDETTO</v>
      </c>
      <c r="S38" s="286"/>
      <c r="T38" s="267" t="s">
        <v>30</v>
      </c>
      <c r="U38" s="286" t="str">
        <f>U11_対戦表!G39</f>
        <v>N.W.FC</v>
      </c>
      <c r="V38" s="281"/>
      <c r="W38" s="359" t="s">
        <v>21</v>
      </c>
      <c r="X38" s="262"/>
    </row>
    <row r="39" spans="2:24" ht="9" customHeight="1">
      <c r="B39" s="263"/>
      <c r="C39" s="292"/>
      <c r="D39" s="292"/>
      <c r="E39" s="263"/>
      <c r="F39" s="282"/>
      <c r="G39" s="287"/>
      <c r="H39" s="268"/>
      <c r="I39" s="287"/>
      <c r="J39" s="283"/>
      <c r="K39" s="263"/>
      <c r="L39" s="150"/>
      <c r="N39" s="263"/>
      <c r="O39" s="263"/>
      <c r="P39" s="264"/>
      <c r="Q39" s="263"/>
      <c r="R39" s="282"/>
      <c r="S39" s="287"/>
      <c r="T39" s="268"/>
      <c r="U39" s="287"/>
      <c r="V39" s="283"/>
      <c r="W39" s="263"/>
      <c r="X39" s="264"/>
    </row>
    <row r="40" spans="2:24" ht="9" customHeight="1">
      <c r="B40" s="269">
        <v>8</v>
      </c>
      <c r="C40" s="291">
        <v>0.56944444444444442</v>
      </c>
      <c r="D40" s="292"/>
      <c r="E40" s="362" t="s">
        <v>42</v>
      </c>
      <c r="F40" s="358" t="s">
        <v>131</v>
      </c>
      <c r="G40" s="286"/>
      <c r="H40" s="267" t="s">
        <v>129</v>
      </c>
      <c r="I40" s="286" t="s">
        <v>132</v>
      </c>
      <c r="J40" s="281"/>
      <c r="K40" s="359" t="s">
        <v>128</v>
      </c>
      <c r="L40" s="152"/>
      <c r="N40" s="359"/>
      <c r="O40" s="360"/>
      <c r="P40" s="262"/>
      <c r="Q40" s="359"/>
      <c r="R40" s="359" t="s">
        <v>152</v>
      </c>
      <c r="S40" s="267"/>
      <c r="T40" s="267"/>
      <c r="U40" s="267"/>
      <c r="V40" s="262"/>
      <c r="W40" s="359" t="s">
        <v>21</v>
      </c>
      <c r="X40" s="262"/>
    </row>
    <row r="41" spans="2:24" ht="9" customHeight="1">
      <c r="B41" s="269"/>
      <c r="C41" s="292"/>
      <c r="D41" s="292"/>
      <c r="E41" s="260"/>
      <c r="F41" s="282"/>
      <c r="G41" s="287"/>
      <c r="H41" s="157"/>
      <c r="I41" s="287"/>
      <c r="J41" s="283"/>
      <c r="K41" s="263"/>
      <c r="L41" s="150"/>
      <c r="N41" s="263"/>
      <c r="O41" s="263"/>
      <c r="P41" s="264"/>
      <c r="Q41" s="263"/>
      <c r="R41" s="263"/>
      <c r="S41" s="268"/>
      <c r="T41" s="268"/>
      <c r="U41" s="268"/>
      <c r="V41" s="264"/>
      <c r="W41" s="263"/>
      <c r="X41" s="264"/>
    </row>
    <row r="42" spans="2:24" ht="9" customHeight="1">
      <c r="B42" s="359">
        <v>9</v>
      </c>
      <c r="C42" s="360">
        <v>0.59722222222222221</v>
      </c>
      <c r="D42" s="262"/>
      <c r="E42" s="359" t="s">
        <v>134</v>
      </c>
      <c r="F42" s="358" t="s">
        <v>41</v>
      </c>
      <c r="G42" s="286"/>
      <c r="H42" s="267" t="s">
        <v>30</v>
      </c>
      <c r="I42" s="286" t="s">
        <v>137</v>
      </c>
      <c r="J42" s="281"/>
      <c r="K42" s="359" t="s">
        <v>21</v>
      </c>
      <c r="L42" s="262"/>
      <c r="N42" s="359">
        <v>6</v>
      </c>
      <c r="O42" s="360">
        <v>0.55555555555555558</v>
      </c>
      <c r="P42" s="262"/>
      <c r="Q42" s="359" t="s">
        <v>56</v>
      </c>
      <c r="R42" s="358" t="str">
        <f>R36</f>
        <v>3FC</v>
      </c>
      <c r="S42" s="286"/>
      <c r="T42" s="267" t="s">
        <v>129</v>
      </c>
      <c r="U42" s="286" t="str">
        <f>U38</f>
        <v>N.W.FC</v>
      </c>
      <c r="V42" s="281"/>
      <c r="W42" s="359" t="s">
        <v>21</v>
      </c>
      <c r="X42" s="262"/>
    </row>
    <row r="43" spans="2:24" ht="9" customHeight="1">
      <c r="B43" s="263"/>
      <c r="C43" s="263"/>
      <c r="D43" s="264"/>
      <c r="E43" s="263"/>
      <c r="F43" s="282"/>
      <c r="G43" s="287"/>
      <c r="H43" s="268"/>
      <c r="I43" s="287"/>
      <c r="J43" s="283"/>
      <c r="K43" s="263"/>
      <c r="L43" s="264"/>
      <c r="N43" s="263"/>
      <c r="O43" s="263"/>
      <c r="P43" s="264"/>
      <c r="Q43" s="263"/>
      <c r="R43" s="282"/>
      <c r="S43" s="287"/>
      <c r="T43" s="268"/>
      <c r="U43" s="287"/>
      <c r="V43" s="283"/>
      <c r="W43" s="263"/>
      <c r="X43" s="264"/>
    </row>
    <row r="44" spans="2:24" ht="9" customHeight="1">
      <c r="B44" s="359">
        <v>10</v>
      </c>
      <c r="C44" s="360">
        <v>0.625</v>
      </c>
      <c r="D44" s="262"/>
      <c r="E44" s="359" t="s">
        <v>134</v>
      </c>
      <c r="F44" s="358" t="s">
        <v>136</v>
      </c>
      <c r="G44" s="286"/>
      <c r="H44" s="267" t="s">
        <v>30</v>
      </c>
      <c r="I44" s="286" t="s">
        <v>135</v>
      </c>
      <c r="J44" s="281"/>
      <c r="K44" s="359" t="s">
        <v>21</v>
      </c>
      <c r="L44" s="262"/>
      <c r="M44" s="24"/>
      <c r="N44" s="359">
        <v>7</v>
      </c>
      <c r="O44" s="360">
        <v>0.58333333333333337</v>
      </c>
      <c r="P44" s="262"/>
      <c r="Q44" s="359" t="s">
        <v>56</v>
      </c>
      <c r="R44" s="358" t="str">
        <f>R38</f>
        <v>SCUDETTO</v>
      </c>
      <c r="S44" s="286"/>
      <c r="T44" s="267" t="s">
        <v>129</v>
      </c>
      <c r="U44" s="286" t="str">
        <f>U36</f>
        <v>F.C.KOMA6</v>
      </c>
      <c r="V44" s="281"/>
      <c r="W44" s="359" t="s">
        <v>21</v>
      </c>
      <c r="X44" s="262"/>
    </row>
    <row r="45" spans="2:24" ht="9" customHeight="1">
      <c r="B45" s="263"/>
      <c r="C45" s="263"/>
      <c r="D45" s="264"/>
      <c r="E45" s="263"/>
      <c r="F45" s="282"/>
      <c r="G45" s="287"/>
      <c r="H45" s="268"/>
      <c r="I45" s="287"/>
      <c r="J45" s="283"/>
      <c r="K45" s="263"/>
      <c r="L45" s="264"/>
      <c r="M45" s="24"/>
      <c r="N45" s="263"/>
      <c r="O45" s="263"/>
      <c r="P45" s="264"/>
      <c r="Q45" s="263"/>
      <c r="R45" s="282"/>
      <c r="S45" s="287"/>
      <c r="T45" s="268"/>
      <c r="U45" s="287"/>
      <c r="V45" s="283"/>
      <c r="W45" s="263"/>
      <c r="X45" s="264"/>
    </row>
    <row r="46" spans="2:24" ht="9" customHeight="1">
      <c r="B46" s="359">
        <v>11</v>
      </c>
      <c r="C46" s="360">
        <v>0.65277777777777779</v>
      </c>
      <c r="D46" s="262"/>
      <c r="E46" s="359" t="s">
        <v>42</v>
      </c>
      <c r="F46" s="358" t="s">
        <v>133</v>
      </c>
      <c r="G46" s="286"/>
      <c r="H46" s="267" t="s">
        <v>129</v>
      </c>
      <c r="I46" s="286" t="s">
        <v>132</v>
      </c>
      <c r="J46" s="281"/>
      <c r="K46" s="359" t="s">
        <v>21</v>
      </c>
      <c r="L46" s="262"/>
      <c r="M46" s="24"/>
      <c r="N46" s="359"/>
      <c r="O46" s="360"/>
      <c r="P46" s="262"/>
      <c r="Q46" s="359"/>
      <c r="R46" s="359" t="s">
        <v>152</v>
      </c>
      <c r="S46" s="267"/>
      <c r="T46" s="267"/>
      <c r="U46" s="267"/>
      <c r="V46" s="262"/>
      <c r="W46" s="359" t="s">
        <v>21</v>
      </c>
      <c r="X46" s="262"/>
    </row>
    <row r="47" spans="2:24" ht="9" customHeight="1">
      <c r="B47" s="263"/>
      <c r="C47" s="263"/>
      <c r="D47" s="264"/>
      <c r="E47" s="263"/>
      <c r="F47" s="282"/>
      <c r="G47" s="287"/>
      <c r="H47" s="268"/>
      <c r="I47" s="287"/>
      <c r="J47" s="283"/>
      <c r="K47" s="263"/>
      <c r="L47" s="264"/>
      <c r="M47" s="24"/>
      <c r="N47" s="263"/>
      <c r="O47" s="263"/>
      <c r="P47" s="264"/>
      <c r="Q47" s="263"/>
      <c r="R47" s="263"/>
      <c r="S47" s="268"/>
      <c r="T47" s="268"/>
      <c r="U47" s="268"/>
      <c r="V47" s="264"/>
      <c r="W47" s="263"/>
      <c r="X47" s="264"/>
    </row>
    <row r="48" spans="2:24" ht="9" customHeight="1">
      <c r="B48" s="359">
        <v>12</v>
      </c>
      <c r="C48" s="360">
        <v>0.68055555555555547</v>
      </c>
      <c r="D48" s="262"/>
      <c r="E48" s="359" t="s">
        <v>42</v>
      </c>
      <c r="F48" s="358" t="s">
        <v>131</v>
      </c>
      <c r="G48" s="286"/>
      <c r="H48" s="267" t="s">
        <v>129</v>
      </c>
      <c r="I48" s="286" t="s">
        <v>130</v>
      </c>
      <c r="J48" s="281"/>
      <c r="K48" s="359" t="s">
        <v>21</v>
      </c>
      <c r="L48" s="262"/>
      <c r="M48" s="24"/>
      <c r="N48" s="359">
        <v>8</v>
      </c>
      <c r="O48" s="360">
        <v>0.625</v>
      </c>
      <c r="P48" s="262"/>
      <c r="Q48" s="359" t="s">
        <v>56</v>
      </c>
      <c r="R48" s="358" t="str">
        <f>U38</f>
        <v>N.W.FC</v>
      </c>
      <c r="S48" s="286"/>
      <c r="T48" s="267" t="s">
        <v>129</v>
      </c>
      <c r="U48" s="286" t="str">
        <f>U36</f>
        <v>F.C.KOMA6</v>
      </c>
      <c r="V48" s="281"/>
      <c r="W48" s="359" t="s">
        <v>21</v>
      </c>
      <c r="X48" s="262"/>
    </row>
    <row r="49" spans="2:24" ht="9" customHeight="1">
      <c r="B49" s="263"/>
      <c r="C49" s="263"/>
      <c r="D49" s="264"/>
      <c r="E49" s="263"/>
      <c r="F49" s="282"/>
      <c r="G49" s="287"/>
      <c r="H49" s="268"/>
      <c r="I49" s="287"/>
      <c r="J49" s="283"/>
      <c r="K49" s="263"/>
      <c r="L49" s="264"/>
      <c r="M49" s="24"/>
      <c r="N49" s="263"/>
      <c r="O49" s="263"/>
      <c r="P49" s="264"/>
      <c r="Q49" s="263"/>
      <c r="R49" s="282"/>
      <c r="S49" s="287"/>
      <c r="T49" s="268"/>
      <c r="U49" s="287"/>
      <c r="V49" s="283"/>
      <c r="W49" s="263"/>
      <c r="X49" s="264"/>
    </row>
    <row r="50" spans="2:24" ht="9" customHeight="1">
      <c r="B50" s="359">
        <v>13</v>
      </c>
      <c r="C50" s="360"/>
      <c r="D50" s="262"/>
      <c r="E50" s="359"/>
      <c r="F50" s="358"/>
      <c r="G50" s="286"/>
      <c r="H50" s="267"/>
      <c r="I50" s="286"/>
      <c r="J50" s="281"/>
      <c r="K50" s="359" t="s">
        <v>21</v>
      </c>
      <c r="L50" s="262"/>
      <c r="M50" s="24"/>
      <c r="N50" s="359">
        <v>9</v>
      </c>
      <c r="O50" s="360">
        <v>0.65277777777777779</v>
      </c>
      <c r="P50" s="262"/>
      <c r="Q50" s="359" t="s">
        <v>153</v>
      </c>
      <c r="R50" s="358" t="str">
        <f>R36</f>
        <v>3FC</v>
      </c>
      <c r="S50" s="286"/>
      <c r="T50" s="267" t="s">
        <v>129</v>
      </c>
      <c r="U50" s="286" t="str">
        <f>R38</f>
        <v>SCUDETTO</v>
      </c>
      <c r="V50" s="281"/>
      <c r="W50" s="359" t="s">
        <v>21</v>
      </c>
      <c r="X50" s="262"/>
    </row>
    <row r="51" spans="2:24" ht="9" customHeight="1">
      <c r="B51" s="263"/>
      <c r="C51" s="263"/>
      <c r="D51" s="264"/>
      <c r="E51" s="263"/>
      <c r="F51" s="282"/>
      <c r="G51" s="287"/>
      <c r="H51" s="268"/>
      <c r="I51" s="287"/>
      <c r="J51" s="283"/>
      <c r="K51" s="263"/>
      <c r="L51" s="264"/>
      <c r="M51" s="24"/>
      <c r="N51" s="263"/>
      <c r="O51" s="263"/>
      <c r="P51" s="264"/>
      <c r="Q51" s="263"/>
      <c r="R51" s="282"/>
      <c r="S51" s="287"/>
      <c r="T51" s="268"/>
      <c r="U51" s="287"/>
      <c r="V51" s="283"/>
      <c r="W51" s="263"/>
      <c r="X51" s="264"/>
    </row>
    <row r="52" spans="2:24" ht="9" customHeight="1">
      <c r="B52" s="359">
        <v>14</v>
      </c>
      <c r="C52" s="360"/>
      <c r="D52" s="262"/>
      <c r="E52" s="359"/>
      <c r="F52" s="358"/>
      <c r="G52" s="286"/>
      <c r="H52" s="267"/>
      <c r="I52" s="286"/>
      <c r="J52" s="281"/>
      <c r="K52" s="359" t="s">
        <v>21</v>
      </c>
      <c r="L52" s="262"/>
      <c r="M52" s="24"/>
      <c r="N52" s="357" t="s">
        <v>37</v>
      </c>
      <c r="O52" s="357"/>
      <c r="P52" s="357"/>
      <c r="Q52" s="357"/>
      <c r="R52" s="357"/>
      <c r="S52" s="357"/>
      <c r="T52" s="357"/>
      <c r="U52" s="357"/>
      <c r="V52" s="357"/>
      <c r="W52" s="357"/>
      <c r="X52" s="357"/>
    </row>
    <row r="53" spans="2:24" ht="9" customHeight="1">
      <c r="B53" s="263"/>
      <c r="C53" s="263"/>
      <c r="D53" s="264"/>
      <c r="E53" s="263"/>
      <c r="F53" s="282"/>
      <c r="G53" s="287"/>
      <c r="H53" s="268"/>
      <c r="I53" s="287"/>
      <c r="J53" s="283"/>
      <c r="K53" s="263"/>
      <c r="L53" s="264"/>
      <c r="M53" s="24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</row>
    <row r="54" spans="2:24" ht="9" customHeight="1">
      <c r="B54" s="359">
        <v>15</v>
      </c>
      <c r="C54" s="360"/>
      <c r="D54" s="262"/>
      <c r="E54" s="359"/>
      <c r="F54" s="358"/>
      <c r="G54" s="286"/>
      <c r="H54" s="267"/>
      <c r="I54" s="286"/>
      <c r="J54" s="281"/>
      <c r="K54" s="359" t="s">
        <v>21</v>
      </c>
      <c r="L54" s="262"/>
      <c r="M54" s="24"/>
    </row>
    <row r="55" spans="2:24" ht="9" customHeight="1">
      <c r="B55" s="263"/>
      <c r="C55" s="263"/>
      <c r="D55" s="264"/>
      <c r="E55" s="263"/>
      <c r="F55" s="282"/>
      <c r="G55" s="287"/>
      <c r="H55" s="268"/>
      <c r="I55" s="287"/>
      <c r="J55" s="283"/>
      <c r="K55" s="263"/>
      <c r="L55" s="264"/>
      <c r="M55" s="24"/>
    </row>
    <row r="56" spans="2:24" ht="9" customHeight="1">
      <c r="B56" s="362">
        <v>16</v>
      </c>
      <c r="C56" s="360"/>
      <c r="D56" s="293"/>
      <c r="E56" s="362"/>
      <c r="F56" s="358"/>
      <c r="G56" s="286"/>
      <c r="H56" s="267"/>
      <c r="I56" s="286"/>
      <c r="J56" s="281"/>
      <c r="K56" s="359" t="s">
        <v>128</v>
      </c>
      <c r="L56" s="262"/>
      <c r="M56" s="24"/>
    </row>
    <row r="57" spans="2:24" ht="9" customHeight="1">
      <c r="B57" s="260"/>
      <c r="C57" s="294"/>
      <c r="D57" s="295"/>
      <c r="E57" s="260"/>
      <c r="F57" s="282"/>
      <c r="G57" s="287"/>
      <c r="H57" s="268"/>
      <c r="I57" s="287"/>
      <c r="J57" s="283"/>
      <c r="K57" s="263"/>
      <c r="L57" s="264"/>
      <c r="M57" s="24"/>
    </row>
    <row r="58" spans="2:24" ht="9" customHeight="1"/>
    <row r="59" spans="2:24" ht="9" customHeight="1"/>
  </sheetData>
  <mergeCells count="238">
    <mergeCell ref="N32:N33"/>
    <mergeCell ref="O32:P33"/>
    <mergeCell ref="Q32:Q33"/>
    <mergeCell ref="R32:V33"/>
    <mergeCell ref="Q34:Q35"/>
    <mergeCell ref="W32:X33"/>
    <mergeCell ref="W34:X35"/>
    <mergeCell ref="N46:N47"/>
    <mergeCell ref="O46:P47"/>
    <mergeCell ref="T50:T51"/>
    <mergeCell ref="U50:V51"/>
    <mergeCell ref="W50:X51"/>
    <mergeCell ref="Q40:Q41"/>
    <mergeCell ref="Q38:Q39"/>
    <mergeCell ref="R38:S39"/>
    <mergeCell ref="T38:T39"/>
    <mergeCell ref="W42:X43"/>
    <mergeCell ref="R40:V41"/>
    <mergeCell ref="Q44:Q45"/>
    <mergeCell ref="R44:S45"/>
    <mergeCell ref="T44:T45"/>
    <mergeCell ref="U44:V45"/>
    <mergeCell ref="W44:X45"/>
    <mergeCell ref="Q46:Q47"/>
    <mergeCell ref="Q48:Q49"/>
    <mergeCell ref="R48:S49"/>
    <mergeCell ref="T48:T49"/>
    <mergeCell ref="U48:V49"/>
    <mergeCell ref="W48:X49"/>
    <mergeCell ref="R46:V47"/>
    <mergeCell ref="W28:X29"/>
    <mergeCell ref="N30:N31"/>
    <mergeCell ref="O30:P31"/>
    <mergeCell ref="Q30:Q31"/>
    <mergeCell ref="R30:S31"/>
    <mergeCell ref="T30:T31"/>
    <mergeCell ref="U30:V31"/>
    <mergeCell ref="W30:X31"/>
    <mergeCell ref="N28:N29"/>
    <mergeCell ref="O28:P29"/>
    <mergeCell ref="Q28:Q29"/>
    <mergeCell ref="R28:V29"/>
    <mergeCell ref="K36:L37"/>
    <mergeCell ref="K34:L35"/>
    <mergeCell ref="N34:N35"/>
    <mergeCell ref="O34:P35"/>
    <mergeCell ref="N44:N45"/>
    <mergeCell ref="O44:P45"/>
    <mergeCell ref="K38:L39"/>
    <mergeCell ref="N38:N39"/>
    <mergeCell ref="O38:P39"/>
    <mergeCell ref="K44:L45"/>
    <mergeCell ref="K40:L41"/>
    <mergeCell ref="K42:L43"/>
    <mergeCell ref="B56:B57"/>
    <mergeCell ref="C56:D57"/>
    <mergeCell ref="E56:E57"/>
    <mergeCell ref="F56:G57"/>
    <mergeCell ref="H56:H57"/>
    <mergeCell ref="I56:J57"/>
    <mergeCell ref="K56:L57"/>
    <mergeCell ref="B54:B55"/>
    <mergeCell ref="C54:D55"/>
    <mergeCell ref="E54:E55"/>
    <mergeCell ref="F54:G55"/>
    <mergeCell ref="H54:H55"/>
    <mergeCell ref="I54:J55"/>
    <mergeCell ref="K54:L55"/>
    <mergeCell ref="K46:L47"/>
    <mergeCell ref="K48:L49"/>
    <mergeCell ref="B48:B49"/>
    <mergeCell ref="C48:D49"/>
    <mergeCell ref="E48:E49"/>
    <mergeCell ref="F48:G49"/>
    <mergeCell ref="H48:H49"/>
    <mergeCell ref="I48:J49"/>
    <mergeCell ref="B46:B47"/>
    <mergeCell ref="B50:B51"/>
    <mergeCell ref="C50:D51"/>
    <mergeCell ref="E50:E51"/>
    <mergeCell ref="F50:G51"/>
    <mergeCell ref="H50:H51"/>
    <mergeCell ref="I50:J51"/>
    <mergeCell ref="K50:L51"/>
    <mergeCell ref="B52:B53"/>
    <mergeCell ref="C52:D53"/>
    <mergeCell ref="F52:G53"/>
    <mergeCell ref="H52:H53"/>
    <mergeCell ref="I52:J53"/>
    <mergeCell ref="E52:E53"/>
    <mergeCell ref="K52:L53"/>
    <mergeCell ref="C46:D47"/>
    <mergeCell ref="E46:E47"/>
    <mergeCell ref="F46:G47"/>
    <mergeCell ref="H46:H47"/>
    <mergeCell ref="I46:J47"/>
    <mergeCell ref="I42:J43"/>
    <mergeCell ref="B40:B41"/>
    <mergeCell ref="C40:D41"/>
    <mergeCell ref="E40:E41"/>
    <mergeCell ref="F40:G41"/>
    <mergeCell ref="H40:H41"/>
    <mergeCell ref="I40:J41"/>
    <mergeCell ref="B44:B45"/>
    <mergeCell ref="C44:D45"/>
    <mergeCell ref="E44:E45"/>
    <mergeCell ref="F44:G45"/>
    <mergeCell ref="H44:H45"/>
    <mergeCell ref="B42:B43"/>
    <mergeCell ref="C42:D43"/>
    <mergeCell ref="E42:E43"/>
    <mergeCell ref="F42:G43"/>
    <mergeCell ref="H42:H43"/>
    <mergeCell ref="I44:J45"/>
    <mergeCell ref="I36:J37"/>
    <mergeCell ref="B36:B37"/>
    <mergeCell ref="C36:D37"/>
    <mergeCell ref="E36:E37"/>
    <mergeCell ref="F36:G37"/>
    <mergeCell ref="H36:H37"/>
    <mergeCell ref="B38:B39"/>
    <mergeCell ref="C38:D39"/>
    <mergeCell ref="E38:E39"/>
    <mergeCell ref="F38:G39"/>
    <mergeCell ref="H38:H39"/>
    <mergeCell ref="I38:J39"/>
    <mergeCell ref="K30:L31"/>
    <mergeCell ref="B32:B33"/>
    <mergeCell ref="C32:D33"/>
    <mergeCell ref="E32:E33"/>
    <mergeCell ref="F32:G33"/>
    <mergeCell ref="H32:H33"/>
    <mergeCell ref="I32:J33"/>
    <mergeCell ref="K32:L33"/>
    <mergeCell ref="B30:B31"/>
    <mergeCell ref="C30:D31"/>
    <mergeCell ref="I30:J31"/>
    <mergeCell ref="B34:B35"/>
    <mergeCell ref="C34:D35"/>
    <mergeCell ref="E34:E35"/>
    <mergeCell ref="F34:G35"/>
    <mergeCell ref="H34:H35"/>
    <mergeCell ref="I34:J35"/>
    <mergeCell ref="E30:E31"/>
    <mergeCell ref="F30:G31"/>
    <mergeCell ref="H30:H31"/>
    <mergeCell ref="B26:B27"/>
    <mergeCell ref="C26:D27"/>
    <mergeCell ref="E26:E27"/>
    <mergeCell ref="F26:G27"/>
    <mergeCell ref="H26:H27"/>
    <mergeCell ref="I26:J27"/>
    <mergeCell ref="K26:L27"/>
    <mergeCell ref="R22:V23"/>
    <mergeCell ref="W22:W23"/>
    <mergeCell ref="C24:D25"/>
    <mergeCell ref="E24:E25"/>
    <mergeCell ref="F24:J25"/>
    <mergeCell ref="K24:L25"/>
    <mergeCell ref="N26:N27"/>
    <mergeCell ref="O26:P27"/>
    <mergeCell ref="Q26:Q27"/>
    <mergeCell ref="R26:S27"/>
    <mergeCell ref="T26:T27"/>
    <mergeCell ref="U26:V27"/>
    <mergeCell ref="W26:X27"/>
    <mergeCell ref="V1:W2"/>
    <mergeCell ref="E2:G2"/>
    <mergeCell ref="H2:K2"/>
    <mergeCell ref="E4:O5"/>
    <mergeCell ref="E6:R7"/>
    <mergeCell ref="A9:L9"/>
    <mergeCell ref="X22:X23"/>
    <mergeCell ref="N24:N25"/>
    <mergeCell ref="O24:P25"/>
    <mergeCell ref="Q24:Q25"/>
    <mergeCell ref="R24:V25"/>
    <mergeCell ref="W24:X25"/>
    <mergeCell ref="B24:B25"/>
    <mergeCell ref="B15:L16"/>
    <mergeCell ref="N15:X16"/>
    <mergeCell ref="B17:L18"/>
    <mergeCell ref="N17:X18"/>
    <mergeCell ref="B19:L21"/>
    <mergeCell ref="N19:X21"/>
    <mergeCell ref="N22:N23"/>
    <mergeCell ref="O22:P23"/>
    <mergeCell ref="Q22:Q23"/>
    <mergeCell ref="B22:B23"/>
    <mergeCell ref="C22:D23"/>
    <mergeCell ref="B10:D12"/>
    <mergeCell ref="E10:L12"/>
    <mergeCell ref="N10:P12"/>
    <mergeCell ref="Q10:X12"/>
    <mergeCell ref="B13:C14"/>
    <mergeCell ref="Q36:Q37"/>
    <mergeCell ref="R36:S37"/>
    <mergeCell ref="T36:T37"/>
    <mergeCell ref="U36:V37"/>
    <mergeCell ref="W36:X37"/>
    <mergeCell ref="D13:L14"/>
    <mergeCell ref="N13:O14"/>
    <mergeCell ref="P13:X14"/>
    <mergeCell ref="E22:E23"/>
    <mergeCell ref="F22:J23"/>
    <mergeCell ref="K22:K23"/>
    <mergeCell ref="L22:L23"/>
    <mergeCell ref="B28:B29"/>
    <mergeCell ref="C28:D29"/>
    <mergeCell ref="E28:E29"/>
    <mergeCell ref="F28:G29"/>
    <mergeCell ref="H28:H29"/>
    <mergeCell ref="I28:J29"/>
    <mergeCell ref="K28:L29"/>
    <mergeCell ref="N52:X53"/>
    <mergeCell ref="R34:S35"/>
    <mergeCell ref="T34:T35"/>
    <mergeCell ref="U34:V35"/>
    <mergeCell ref="N36:N37"/>
    <mergeCell ref="O36:P37"/>
    <mergeCell ref="W40:X41"/>
    <mergeCell ref="N42:N43"/>
    <mergeCell ref="O42:P43"/>
    <mergeCell ref="Q42:Q43"/>
    <mergeCell ref="R42:S43"/>
    <mergeCell ref="T42:T43"/>
    <mergeCell ref="U42:V43"/>
    <mergeCell ref="U38:V39"/>
    <mergeCell ref="W38:X39"/>
    <mergeCell ref="N40:N41"/>
    <mergeCell ref="O40:P41"/>
    <mergeCell ref="N50:N51"/>
    <mergeCell ref="O50:P51"/>
    <mergeCell ref="Q50:Q51"/>
    <mergeCell ref="R50:S51"/>
    <mergeCell ref="W46:X47"/>
    <mergeCell ref="N48:N49"/>
    <mergeCell ref="O48:P49"/>
  </mergeCells>
  <phoneticPr fontId="3"/>
  <pageMargins left="0.59055118110236227" right="0.39370078740157483" top="0.59055118110236227" bottom="0.78740157480314965" header="0.31496062992125984" footer="0.31496062992125984"/>
  <pageSetup paperSize="9"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A2D4-51CD-402A-BE7E-AC32D6E42B5B}">
  <dimension ref="A1:AMW40"/>
  <sheetViews>
    <sheetView showGridLines="0" view="pageBreakPreview" zoomScale="60" zoomScaleNormal="100" workbookViewId="0">
      <selection activeCell="AH8" sqref="AH8"/>
    </sheetView>
  </sheetViews>
  <sheetFormatPr defaultRowHeight="13.2"/>
  <cols>
    <col min="1" max="12" width="8.88671875" style="384"/>
    <col min="13" max="24" width="3.6640625" style="384" customWidth="1"/>
    <col min="25" max="1037" width="8.88671875" style="384"/>
    <col min="1038" max="16384" width="8.88671875" style="380"/>
  </cols>
  <sheetData>
    <row r="1" spans="1:80" s="371" customFormat="1" ht="9" customHeight="1"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3"/>
      <c r="AI1" s="372"/>
      <c r="AJ1" s="372"/>
      <c r="AK1" s="372"/>
      <c r="AL1" s="372"/>
      <c r="AM1" s="372"/>
      <c r="AN1" s="372"/>
      <c r="AO1" s="372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5"/>
      <c r="CA1" s="376"/>
      <c r="CB1" s="375"/>
    </row>
    <row r="2" spans="1:80" ht="9" customHeight="1">
      <c r="A2" s="371"/>
      <c r="B2" s="372"/>
      <c r="C2" s="372"/>
      <c r="D2" s="372"/>
      <c r="E2" s="377"/>
      <c r="F2" s="377"/>
      <c r="G2" s="377"/>
      <c r="H2" s="378"/>
      <c r="I2" s="378"/>
      <c r="J2" s="378"/>
      <c r="K2" s="378"/>
      <c r="L2" s="379"/>
      <c r="M2" s="372"/>
      <c r="N2" s="377"/>
      <c r="O2" s="377"/>
      <c r="P2" s="377"/>
      <c r="Q2" s="378"/>
      <c r="R2" s="378"/>
      <c r="S2" s="378"/>
      <c r="T2" s="378"/>
      <c r="U2" s="379"/>
      <c r="V2" s="379"/>
      <c r="W2" s="379"/>
      <c r="X2" s="379"/>
      <c r="Y2" s="379"/>
      <c r="Z2" s="379"/>
      <c r="AA2" s="372"/>
      <c r="AB2" s="372"/>
      <c r="AC2" s="372"/>
      <c r="AD2" s="372"/>
      <c r="AE2" s="372"/>
      <c r="AF2" s="372"/>
      <c r="AG2" s="372"/>
      <c r="AH2" s="373"/>
      <c r="AI2" s="372"/>
      <c r="AJ2" s="372"/>
      <c r="AK2" s="372"/>
      <c r="AL2" s="372"/>
      <c r="AM2" s="372"/>
      <c r="AN2" s="372"/>
      <c r="AO2" s="372"/>
      <c r="AP2" s="380"/>
      <c r="AQ2" s="380"/>
      <c r="AR2" s="380"/>
      <c r="AS2" s="380"/>
      <c r="AT2" s="375"/>
      <c r="AU2" s="381"/>
      <c r="AV2" s="381"/>
      <c r="AW2" s="382"/>
      <c r="AX2" s="381"/>
      <c r="AY2" s="381"/>
      <c r="AZ2" s="381"/>
      <c r="BA2" s="381"/>
      <c r="BB2" s="381"/>
      <c r="BC2" s="381"/>
      <c r="BD2" s="381"/>
      <c r="BE2" s="382"/>
      <c r="BF2" s="383"/>
      <c r="BG2" s="382"/>
      <c r="BH2" s="382"/>
      <c r="BI2" s="382"/>
      <c r="BJ2" s="381"/>
      <c r="BK2" s="381"/>
      <c r="BL2" s="381"/>
      <c r="BM2" s="381"/>
      <c r="BN2" s="381"/>
      <c r="BO2" s="381"/>
      <c r="BP2" s="381"/>
      <c r="BQ2" s="381"/>
      <c r="BR2" s="374"/>
      <c r="BS2" s="374"/>
      <c r="BT2" s="374"/>
      <c r="BU2" s="374"/>
      <c r="BV2" s="374"/>
      <c r="BW2" s="374"/>
      <c r="BX2" s="374"/>
      <c r="BY2" s="374"/>
      <c r="BZ2" s="374"/>
      <c r="CA2" s="374"/>
      <c r="CB2" s="375"/>
    </row>
    <row r="3" spans="1:80" ht="9" customHeight="1">
      <c r="A3" s="371"/>
      <c r="B3" s="372"/>
      <c r="C3" s="372"/>
      <c r="D3" s="372"/>
      <c r="E3" s="380"/>
      <c r="F3" s="379"/>
      <c r="G3" s="379"/>
      <c r="H3" s="379"/>
      <c r="I3" s="379"/>
      <c r="J3" s="379"/>
      <c r="K3" s="379"/>
      <c r="L3" s="379"/>
      <c r="M3" s="372"/>
      <c r="N3" s="380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85"/>
      <c r="AJ3" s="385"/>
      <c r="AK3" s="385"/>
      <c r="AL3" s="372"/>
      <c r="AM3" s="380"/>
      <c r="AN3" s="380"/>
      <c r="AO3" s="380"/>
      <c r="AP3" s="380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5"/>
      <c r="BH3" s="375"/>
      <c r="BI3" s="375"/>
      <c r="BJ3" s="375"/>
      <c r="BK3" s="375"/>
      <c r="BL3" s="375"/>
      <c r="BM3" s="375"/>
      <c r="BN3" s="375"/>
      <c r="BO3" s="375"/>
      <c r="BP3" s="375"/>
      <c r="BQ3" s="375"/>
      <c r="BR3" s="375"/>
      <c r="BS3" s="375"/>
      <c r="BT3" s="375"/>
      <c r="BU3" s="375"/>
      <c r="BV3" s="375"/>
      <c r="BW3" s="375"/>
      <c r="BX3" s="374"/>
      <c r="BY3" s="375"/>
      <c r="BZ3" s="380"/>
      <c r="CA3" s="380"/>
      <c r="CB3" s="380"/>
    </row>
    <row r="4" spans="1:80" ht="9" customHeight="1">
      <c r="A4" s="371"/>
      <c r="B4" s="372"/>
      <c r="C4" s="372"/>
      <c r="D4" s="372"/>
      <c r="E4" s="386" t="s">
        <v>172</v>
      </c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79"/>
      <c r="AC4" s="379"/>
      <c r="AD4" s="379"/>
      <c r="AE4" s="379"/>
      <c r="AF4" s="379"/>
      <c r="AG4" s="379"/>
      <c r="AH4" s="379"/>
      <c r="AI4" s="385"/>
      <c r="AJ4" s="385"/>
      <c r="AK4" s="385"/>
      <c r="AL4" s="372"/>
      <c r="AM4" s="380"/>
      <c r="AN4" s="380"/>
      <c r="AO4" s="380"/>
      <c r="AP4" s="380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5"/>
      <c r="BV4" s="375"/>
      <c r="BW4" s="375"/>
      <c r="BX4" s="374"/>
      <c r="BY4" s="375"/>
      <c r="BZ4" s="380"/>
      <c r="CA4" s="380"/>
      <c r="CB4" s="380"/>
    </row>
    <row r="5" spans="1:80" ht="9" customHeight="1">
      <c r="A5" s="371"/>
      <c r="B5" s="387"/>
      <c r="C5" s="387"/>
      <c r="D5" s="387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0"/>
      <c r="AC5" s="380"/>
      <c r="AD5" s="380"/>
      <c r="AE5" s="372"/>
      <c r="AF5" s="372"/>
      <c r="AG5" s="372"/>
      <c r="AH5" s="372"/>
      <c r="AI5" s="385"/>
      <c r="AJ5" s="385"/>
      <c r="AK5" s="385"/>
      <c r="AL5" s="372"/>
      <c r="AM5" s="380"/>
      <c r="AN5" s="380"/>
      <c r="AO5" s="380"/>
      <c r="AP5" s="380"/>
      <c r="AQ5" s="375"/>
      <c r="AR5" s="375"/>
      <c r="AS5" s="375"/>
      <c r="AT5" s="375"/>
      <c r="AU5" s="375"/>
      <c r="AV5" s="375"/>
      <c r="AW5" s="375"/>
      <c r="AX5" s="375"/>
      <c r="AY5" s="375"/>
      <c r="AZ5" s="375"/>
      <c r="BA5" s="375"/>
      <c r="BB5" s="375"/>
      <c r="BC5" s="375"/>
      <c r="BD5" s="375"/>
      <c r="BE5" s="375"/>
      <c r="BF5" s="375"/>
      <c r="BG5" s="375"/>
      <c r="BH5" s="375"/>
      <c r="BI5" s="375"/>
      <c r="BJ5" s="375"/>
      <c r="BK5" s="375"/>
      <c r="BL5" s="375"/>
      <c r="BM5" s="375"/>
      <c r="BN5" s="375"/>
      <c r="BO5" s="375"/>
      <c r="BP5" s="375"/>
      <c r="BQ5" s="375"/>
      <c r="BR5" s="375"/>
      <c r="BS5" s="375"/>
      <c r="BT5" s="375"/>
      <c r="BU5" s="375"/>
      <c r="BV5" s="375"/>
      <c r="BW5" s="375"/>
      <c r="BX5" s="374"/>
      <c r="BY5" s="375"/>
      <c r="BZ5" s="380"/>
      <c r="CA5" s="380"/>
      <c r="CB5" s="380"/>
    </row>
    <row r="6" spans="1:80" ht="9" customHeight="1">
      <c r="A6" s="371"/>
      <c r="B6" s="387"/>
      <c r="C6" s="387"/>
      <c r="D6" s="387"/>
      <c r="E6" s="388" t="s">
        <v>173</v>
      </c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72"/>
      <c r="AF6" s="372"/>
      <c r="AG6" s="372"/>
      <c r="AH6" s="372"/>
      <c r="AI6" s="385"/>
      <c r="AJ6" s="385"/>
      <c r="AK6" s="385"/>
      <c r="AL6" s="387"/>
      <c r="AM6" s="380"/>
      <c r="AN6" s="380"/>
      <c r="AO6" s="380"/>
      <c r="AP6" s="380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  <c r="BD6" s="375"/>
      <c r="BE6" s="375"/>
      <c r="BF6" s="375"/>
      <c r="BG6" s="375"/>
      <c r="BH6" s="375"/>
      <c r="BI6" s="375"/>
      <c r="BJ6" s="375"/>
      <c r="BK6" s="375"/>
      <c r="BL6" s="375"/>
      <c r="BM6" s="375"/>
      <c r="BN6" s="375"/>
      <c r="BO6" s="375"/>
      <c r="BP6" s="375"/>
      <c r="BQ6" s="375"/>
      <c r="BR6" s="375"/>
      <c r="BS6" s="375"/>
      <c r="BT6" s="375"/>
      <c r="BU6" s="375"/>
      <c r="BV6" s="375"/>
      <c r="BW6" s="375"/>
      <c r="BX6" s="374"/>
      <c r="BY6" s="375"/>
      <c r="BZ6" s="380"/>
      <c r="CA6" s="380"/>
      <c r="CB6" s="380"/>
    </row>
    <row r="7" spans="1:80" ht="9" customHeight="1">
      <c r="A7" s="371"/>
      <c r="B7" s="387"/>
      <c r="C7" s="387"/>
      <c r="D7" s="387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72"/>
      <c r="AF7" s="372"/>
      <c r="AG7" s="372"/>
      <c r="AH7" s="372"/>
      <c r="AI7" s="389"/>
      <c r="AJ7" s="389"/>
      <c r="AK7" s="389"/>
      <c r="AL7" s="389"/>
      <c r="AM7" s="389"/>
      <c r="AN7" s="389"/>
      <c r="AO7" s="387"/>
      <c r="AP7" s="380"/>
      <c r="AQ7" s="380"/>
      <c r="AR7" s="380"/>
      <c r="AS7" s="380"/>
      <c r="AT7" s="375"/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5"/>
      <c r="BI7" s="375"/>
      <c r="BJ7" s="375"/>
      <c r="BK7" s="375"/>
      <c r="BL7" s="375"/>
      <c r="BM7" s="375"/>
      <c r="BN7" s="375"/>
      <c r="BO7" s="375"/>
      <c r="BP7" s="375"/>
      <c r="BQ7" s="375"/>
      <c r="BR7" s="375"/>
      <c r="BS7" s="375"/>
      <c r="BT7" s="375"/>
      <c r="BU7" s="375"/>
      <c r="BV7" s="375"/>
      <c r="BW7" s="375"/>
      <c r="BX7" s="375"/>
      <c r="BY7" s="375"/>
      <c r="BZ7" s="375"/>
      <c r="CA7" s="374"/>
      <c r="CB7" s="375"/>
    </row>
    <row r="8" spans="1:80" ht="9" customHeight="1">
      <c r="A8" s="390"/>
      <c r="B8" s="390"/>
      <c r="C8" s="391"/>
      <c r="D8" s="392"/>
      <c r="E8" s="392"/>
      <c r="F8" s="392"/>
      <c r="G8" s="393"/>
      <c r="H8" s="393"/>
      <c r="I8" s="392"/>
      <c r="J8" s="392"/>
      <c r="K8" s="392"/>
      <c r="L8" s="392"/>
      <c r="M8" s="392"/>
      <c r="N8" s="392"/>
      <c r="O8" s="392"/>
      <c r="P8" s="393"/>
      <c r="Q8" s="393"/>
      <c r="R8" s="392"/>
      <c r="S8" s="392"/>
      <c r="T8" s="392"/>
      <c r="U8" s="392"/>
      <c r="V8" s="392"/>
      <c r="W8" s="392"/>
      <c r="X8" s="392"/>
      <c r="Y8" s="393"/>
      <c r="Z8" s="393"/>
      <c r="AA8" s="392"/>
      <c r="AB8" s="392"/>
      <c r="AC8" s="392"/>
      <c r="AD8" s="392"/>
      <c r="AE8" s="392"/>
      <c r="AF8" s="392"/>
      <c r="AG8" s="392"/>
      <c r="AH8" s="392"/>
      <c r="AI8" s="380"/>
      <c r="AJ8" s="380"/>
      <c r="AK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</row>
    <row r="9" spans="1:80" ht="9" customHeight="1">
      <c r="A9" s="394"/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6"/>
      <c r="Z9" s="396"/>
      <c r="AA9" s="396"/>
      <c r="AB9" s="396"/>
      <c r="AC9" s="396"/>
      <c r="AD9" s="396"/>
      <c r="AE9" s="397"/>
      <c r="AF9" s="397"/>
      <c r="AG9" s="397"/>
      <c r="AH9" s="392"/>
      <c r="AI9" s="380"/>
      <c r="AJ9" s="380"/>
      <c r="AK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</row>
    <row r="10" spans="1:80" ht="9" customHeight="1">
      <c r="A10" s="398" t="s">
        <v>174</v>
      </c>
      <c r="B10" s="398"/>
      <c r="C10" s="398"/>
      <c r="D10" s="398" t="s">
        <v>175</v>
      </c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9"/>
      <c r="AG10" s="399"/>
      <c r="AH10" s="399"/>
      <c r="AI10" s="371"/>
      <c r="AJ10" s="380"/>
      <c r="AK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</row>
    <row r="11" spans="1:80" ht="9" customHeight="1">
      <c r="A11" s="398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9"/>
      <c r="AG11" s="399"/>
      <c r="AH11" s="399"/>
      <c r="AI11" s="371"/>
      <c r="AJ11" s="380"/>
      <c r="AK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380"/>
    </row>
    <row r="12" spans="1:80" ht="9" customHeight="1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9"/>
      <c r="AG12" s="399"/>
      <c r="AH12" s="399"/>
      <c r="AI12" s="371"/>
      <c r="AJ12" s="380"/>
      <c r="AK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380"/>
      <c r="BC12" s="380"/>
      <c r="BD12" s="380"/>
      <c r="BE12" s="380"/>
      <c r="BF12" s="380"/>
      <c r="BG12" s="380"/>
      <c r="BH12" s="380"/>
      <c r="BI12" s="380"/>
      <c r="BJ12" s="380"/>
      <c r="BK12" s="380"/>
      <c r="BL12" s="380"/>
      <c r="BM12" s="380"/>
      <c r="BN12" s="380"/>
      <c r="BO12" s="380"/>
      <c r="BP12" s="380"/>
    </row>
    <row r="13" spans="1:80" ht="9" customHeight="1">
      <c r="A13" s="400" t="s">
        <v>176</v>
      </c>
      <c r="B13" s="400"/>
      <c r="C13" s="400"/>
      <c r="D13" s="400" t="str">
        <f>A15</f>
        <v>1FC</v>
      </c>
      <c r="E13" s="400"/>
      <c r="F13" s="400"/>
      <c r="G13" s="400" t="str">
        <f>A17</f>
        <v>KSC</v>
      </c>
      <c r="H13" s="400"/>
      <c r="I13" s="400"/>
      <c r="J13" s="400" t="str">
        <f>A19</f>
        <v>F.C.KOMA6</v>
      </c>
      <c r="K13" s="400"/>
      <c r="L13" s="400"/>
      <c r="M13" s="400" t="str">
        <f>A21</f>
        <v>こだま</v>
      </c>
      <c r="N13" s="400"/>
      <c r="O13" s="400"/>
      <c r="P13" s="400" t="str">
        <f>A23</f>
        <v>SCUDETTO</v>
      </c>
      <c r="Q13" s="400"/>
      <c r="R13" s="400"/>
      <c r="S13" s="400" t="str">
        <f>A25</f>
        <v>5FC</v>
      </c>
      <c r="T13" s="400"/>
      <c r="U13" s="400"/>
      <c r="V13" s="400" t="str">
        <f>A27</f>
        <v>3FC</v>
      </c>
      <c r="W13" s="400"/>
      <c r="X13" s="400"/>
      <c r="Y13" s="401" t="s">
        <v>177</v>
      </c>
      <c r="Z13" s="402" t="s">
        <v>178</v>
      </c>
      <c r="AA13" s="402" t="s">
        <v>179</v>
      </c>
      <c r="AB13" s="403" t="s">
        <v>180</v>
      </c>
      <c r="AC13" s="404" t="s">
        <v>181</v>
      </c>
      <c r="AD13" s="405"/>
      <c r="AE13" s="406"/>
      <c r="AF13" s="399"/>
      <c r="AG13" s="399"/>
      <c r="AH13" s="399"/>
      <c r="AI13" s="380"/>
      <c r="AJ13" s="407">
        <f>SUM(Y15:Y20)</f>
        <v>0</v>
      </c>
      <c r="AK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  <c r="BF13" s="380"/>
      <c r="BG13" s="380"/>
      <c r="BH13" s="380"/>
      <c r="BI13" s="380"/>
      <c r="BJ13" s="380"/>
      <c r="BK13" s="380"/>
      <c r="BL13" s="380"/>
      <c r="BM13" s="380"/>
      <c r="BN13" s="380"/>
      <c r="BO13" s="380"/>
      <c r="BP13" s="380"/>
    </row>
    <row r="14" spans="1:80" ht="9" customHeight="1">
      <c r="A14" s="400"/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8"/>
      <c r="Z14" s="409"/>
      <c r="AA14" s="409"/>
      <c r="AB14" s="410"/>
      <c r="AC14" s="411"/>
      <c r="AD14" s="412"/>
      <c r="AE14" s="371"/>
      <c r="AF14" s="371"/>
      <c r="AG14" s="371"/>
      <c r="AH14" s="371"/>
      <c r="AI14" s="380"/>
      <c r="AJ14" s="407"/>
      <c r="AK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</row>
    <row r="15" spans="1:80" ht="20.25" customHeight="1">
      <c r="A15" s="413" t="s">
        <v>182</v>
      </c>
      <c r="B15" s="413"/>
      <c r="C15" s="413"/>
      <c r="D15" s="400"/>
      <c r="E15" s="400"/>
      <c r="F15" s="400"/>
      <c r="G15" s="414"/>
      <c r="H15" s="415" t="s">
        <v>30</v>
      </c>
      <c r="I15" s="416"/>
      <c r="J15" s="417"/>
      <c r="K15" s="415" t="s">
        <v>30</v>
      </c>
      <c r="L15" s="418"/>
      <c r="M15" s="414"/>
      <c r="N15" s="415" t="s">
        <v>30</v>
      </c>
      <c r="O15" s="416"/>
      <c r="P15" s="417"/>
      <c r="Q15" s="415" t="s">
        <v>30</v>
      </c>
      <c r="R15" s="418"/>
      <c r="S15" s="417"/>
      <c r="T15" s="415" t="s">
        <v>30</v>
      </c>
      <c r="U15" s="418"/>
      <c r="V15" s="414"/>
      <c r="W15" s="415" t="s">
        <v>30</v>
      </c>
      <c r="X15" s="416"/>
      <c r="Y15" s="419">
        <f>IF(OR(G15="", I15=""), 0, POWER(2, SIGN(G15-I15)+1)-1) + IF(OR(J15="", L15=""), 0, POWER(2, SIGN(J15-L15)+1)-1)</f>
        <v>0</v>
      </c>
      <c r="Z15" s="420">
        <v>0</v>
      </c>
      <c r="AA15" s="420">
        <v>0</v>
      </c>
      <c r="AB15" s="421" t="s">
        <v>183</v>
      </c>
      <c r="AC15" s="422" t="str">
        <f>IF(AJ13&gt;0,RANK(AJ15,AJ15:AJ20), "")</f>
        <v/>
      </c>
      <c r="AD15" s="423"/>
      <c r="AE15" s="424" t="str">
        <f>IF(OR(G15&lt;&gt;F17,I15&lt;&gt;D17),"×","")</f>
        <v/>
      </c>
      <c r="AF15" s="425" t="str">
        <f>IF(OR(J15&lt;&gt;F19,L15&lt;&gt;D19),"×","")</f>
        <v/>
      </c>
      <c r="AG15" s="425"/>
      <c r="AH15" s="426"/>
      <c r="AI15" s="426"/>
      <c r="AJ15" s="407">
        <f>Y15*10000+AB15*100+Z15</f>
        <v>0</v>
      </c>
      <c r="AK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</row>
    <row r="16" spans="1:80" ht="20.25" customHeight="1">
      <c r="A16" s="413"/>
      <c r="B16" s="413"/>
      <c r="C16" s="413"/>
      <c r="D16" s="400"/>
      <c r="E16" s="400"/>
      <c r="F16" s="400"/>
      <c r="G16" s="414"/>
      <c r="H16" s="415"/>
      <c r="I16" s="416"/>
      <c r="J16" s="417"/>
      <c r="K16" s="415"/>
      <c r="L16" s="418"/>
      <c r="M16" s="414"/>
      <c r="N16" s="415"/>
      <c r="O16" s="416"/>
      <c r="P16" s="417"/>
      <c r="Q16" s="415"/>
      <c r="R16" s="418"/>
      <c r="S16" s="417"/>
      <c r="T16" s="415"/>
      <c r="U16" s="418"/>
      <c r="V16" s="414"/>
      <c r="W16" s="415"/>
      <c r="X16" s="416"/>
      <c r="Y16" s="427"/>
      <c r="Z16" s="428"/>
      <c r="AA16" s="428"/>
      <c r="AB16" s="429"/>
      <c r="AC16" s="422"/>
      <c r="AD16" s="423"/>
      <c r="AE16" s="424"/>
      <c r="AF16" s="425"/>
      <c r="AG16" s="425"/>
      <c r="AH16" s="426"/>
      <c r="AI16" s="426"/>
      <c r="AJ16" s="407"/>
      <c r="AK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</row>
    <row r="17" spans="1:68" ht="20.25" customHeight="1">
      <c r="A17" s="413" t="s">
        <v>184</v>
      </c>
      <c r="B17" s="413"/>
      <c r="C17" s="413"/>
      <c r="D17" s="430" t="str">
        <f>IF(I15="","",I15)</f>
        <v/>
      </c>
      <c r="E17" s="415" t="s">
        <v>30</v>
      </c>
      <c r="F17" s="431" t="str">
        <f>IF(G15="","",G15)</f>
        <v/>
      </c>
      <c r="G17" s="400"/>
      <c r="H17" s="400"/>
      <c r="I17" s="400"/>
      <c r="J17" s="417"/>
      <c r="K17" s="415" t="s">
        <v>30</v>
      </c>
      <c r="L17" s="418"/>
      <c r="M17" s="414"/>
      <c r="N17" s="415" t="s">
        <v>30</v>
      </c>
      <c r="O17" s="416"/>
      <c r="P17" s="414"/>
      <c r="Q17" s="415" t="s">
        <v>30</v>
      </c>
      <c r="R17" s="416"/>
      <c r="S17" s="417"/>
      <c r="T17" s="415" t="s">
        <v>30</v>
      </c>
      <c r="U17" s="418"/>
      <c r="V17" s="417"/>
      <c r="W17" s="415" t="s">
        <v>30</v>
      </c>
      <c r="X17" s="418"/>
      <c r="Y17" s="419">
        <f>IF(OR(G17="", I17=""), 0, POWER(2, SIGN(G17-I17)+1)-1) + IF(OR(J17="", L17=""), 0, POWER(2, SIGN(J17-L17)+1)-1)</f>
        <v>0</v>
      </c>
      <c r="Z17" s="420">
        <f>SUM(G17,J17)</f>
        <v>0</v>
      </c>
      <c r="AA17" s="420">
        <f>SUM(I17,L17)</f>
        <v>0</v>
      </c>
      <c r="AB17" s="421">
        <f>Z17-AA17</f>
        <v>0</v>
      </c>
      <c r="AC17" s="422" t="str">
        <f>IF(AJ13&gt;0,RANK(AJ17,AJ15:AJ20), "")</f>
        <v/>
      </c>
      <c r="AD17" s="423"/>
      <c r="AE17" s="424" t="str">
        <f>IF(OR(G15&lt;&gt;F17,I15&lt;&gt;D17),"×","")</f>
        <v/>
      </c>
      <c r="AF17" s="425" t="str">
        <f>IF(OR(J17&lt;&gt;I19,L17&lt;&gt;G19),"×","")</f>
        <v/>
      </c>
      <c r="AG17" s="425"/>
      <c r="AH17" s="426"/>
      <c r="AI17" s="426"/>
      <c r="AJ17" s="432">
        <f>Y17*10000+AB17*100+Z17</f>
        <v>0</v>
      </c>
      <c r="AK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</row>
    <row r="18" spans="1:68" ht="20.25" customHeight="1">
      <c r="A18" s="413"/>
      <c r="B18" s="413"/>
      <c r="C18" s="413"/>
      <c r="D18" s="430"/>
      <c r="E18" s="415"/>
      <c r="F18" s="431"/>
      <c r="G18" s="400"/>
      <c r="H18" s="400"/>
      <c r="I18" s="400"/>
      <c r="J18" s="417"/>
      <c r="K18" s="415"/>
      <c r="L18" s="418"/>
      <c r="M18" s="414"/>
      <c r="N18" s="415"/>
      <c r="O18" s="416"/>
      <c r="P18" s="414"/>
      <c r="Q18" s="415"/>
      <c r="R18" s="416"/>
      <c r="S18" s="417"/>
      <c r="T18" s="415"/>
      <c r="U18" s="418"/>
      <c r="V18" s="417"/>
      <c r="W18" s="415"/>
      <c r="X18" s="418"/>
      <c r="Y18" s="427"/>
      <c r="Z18" s="428"/>
      <c r="AA18" s="428"/>
      <c r="AB18" s="429"/>
      <c r="AC18" s="422"/>
      <c r="AD18" s="423"/>
      <c r="AE18" s="424"/>
      <c r="AF18" s="425"/>
      <c r="AG18" s="425"/>
      <c r="AH18" s="426"/>
      <c r="AI18" s="426"/>
      <c r="AJ18" s="432"/>
      <c r="AK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</row>
    <row r="19" spans="1:68" ht="20.25" customHeight="1">
      <c r="A19" s="413" t="s">
        <v>185</v>
      </c>
      <c r="B19" s="413"/>
      <c r="C19" s="413"/>
      <c r="D19" s="433"/>
      <c r="E19" s="415" t="s">
        <v>30</v>
      </c>
      <c r="F19" s="434"/>
      <c r="G19" s="433" t="str">
        <f>IF(L17="","",L17)</f>
        <v/>
      </c>
      <c r="H19" s="415" t="s">
        <v>30</v>
      </c>
      <c r="I19" s="434" t="str">
        <f>IF(J17="","",J17)</f>
        <v/>
      </c>
      <c r="J19" s="400"/>
      <c r="K19" s="400"/>
      <c r="L19" s="400"/>
      <c r="M19" s="414"/>
      <c r="N19" s="415" t="s">
        <v>30</v>
      </c>
      <c r="O19" s="416"/>
      <c r="P19" s="414"/>
      <c r="Q19" s="415" t="s">
        <v>30</v>
      </c>
      <c r="R19" s="416"/>
      <c r="S19" s="433"/>
      <c r="T19" s="415" t="s">
        <v>30</v>
      </c>
      <c r="U19" s="434"/>
      <c r="V19" s="414"/>
      <c r="W19" s="415" t="s">
        <v>30</v>
      </c>
      <c r="X19" s="416"/>
      <c r="Y19" s="419">
        <f>IF(OR(G19="", I19=""), 0, POWER(2, SIGN(G19-I19)+1)-1) + IF(OR(J19="", L19=""), 0, POWER(2, SIGN(J19-L19)+1)-1)</f>
        <v>0</v>
      </c>
      <c r="Z19" s="420">
        <f>SUM(G19,J19)</f>
        <v>0</v>
      </c>
      <c r="AA19" s="420">
        <f>SUM(I19,L19)</f>
        <v>0</v>
      </c>
      <c r="AB19" s="421">
        <f>Z19-AA19</f>
        <v>0</v>
      </c>
      <c r="AC19" s="422" t="str">
        <f>IF(AJ13&gt;0,RANK(AJ19,AJ15:AJ20), "")</f>
        <v/>
      </c>
      <c r="AD19" s="423"/>
      <c r="AE19" s="424" t="str">
        <f>IF(OR(J15&lt;&gt;F19,L15&lt;&gt;D19),"×","")</f>
        <v/>
      </c>
      <c r="AF19" s="425" t="str">
        <f>IF(OR(J17&lt;&gt;I19,L17&lt;&gt;G19),"×","")</f>
        <v/>
      </c>
      <c r="AG19" s="425"/>
      <c r="AH19" s="426"/>
      <c r="AI19" s="426"/>
      <c r="AJ19" s="432">
        <f>Y19*10000+AB19*100+Z19</f>
        <v>0</v>
      </c>
      <c r="AK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</row>
    <row r="20" spans="1:68" ht="20.25" customHeight="1">
      <c r="A20" s="413"/>
      <c r="B20" s="413"/>
      <c r="C20" s="413"/>
      <c r="D20" s="433"/>
      <c r="E20" s="415"/>
      <c r="F20" s="434"/>
      <c r="G20" s="433"/>
      <c r="H20" s="415"/>
      <c r="I20" s="434"/>
      <c r="J20" s="400"/>
      <c r="K20" s="400"/>
      <c r="L20" s="400"/>
      <c r="M20" s="414"/>
      <c r="N20" s="415"/>
      <c r="O20" s="416"/>
      <c r="P20" s="414"/>
      <c r="Q20" s="415"/>
      <c r="R20" s="416"/>
      <c r="S20" s="433"/>
      <c r="T20" s="415"/>
      <c r="U20" s="434"/>
      <c r="V20" s="414"/>
      <c r="W20" s="415"/>
      <c r="X20" s="416"/>
      <c r="Y20" s="427"/>
      <c r="Z20" s="428"/>
      <c r="AA20" s="428"/>
      <c r="AB20" s="429"/>
      <c r="AC20" s="422"/>
      <c r="AD20" s="423"/>
      <c r="AE20" s="424"/>
      <c r="AF20" s="425"/>
      <c r="AG20" s="425"/>
      <c r="AH20" s="426"/>
      <c r="AI20" s="426"/>
      <c r="AJ20" s="432"/>
      <c r="AK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</row>
    <row r="21" spans="1:68" ht="20.25" customHeight="1">
      <c r="A21" s="413" t="s">
        <v>186</v>
      </c>
      <c r="B21" s="413"/>
      <c r="C21" s="413"/>
      <c r="D21" s="414"/>
      <c r="E21" s="415" t="s">
        <v>30</v>
      </c>
      <c r="F21" s="416"/>
      <c r="G21" s="414"/>
      <c r="H21" s="415" t="s">
        <v>30</v>
      </c>
      <c r="I21" s="416"/>
      <c r="J21" s="414"/>
      <c r="K21" s="415" t="s">
        <v>30</v>
      </c>
      <c r="L21" s="416"/>
      <c r="M21" s="400"/>
      <c r="N21" s="400"/>
      <c r="O21" s="400"/>
      <c r="P21" s="417"/>
      <c r="Q21" s="415" t="s">
        <v>30</v>
      </c>
      <c r="R21" s="418"/>
      <c r="S21" s="417"/>
      <c r="T21" s="415" t="s">
        <v>30</v>
      </c>
      <c r="U21" s="418"/>
      <c r="V21" s="417"/>
      <c r="W21" s="415" t="s">
        <v>30</v>
      </c>
      <c r="X21" s="418"/>
      <c r="Y21" s="419">
        <v>0</v>
      </c>
      <c r="Z21" s="420">
        <v>0</v>
      </c>
      <c r="AA21" s="420">
        <v>0</v>
      </c>
      <c r="AB21" s="421" t="s">
        <v>183</v>
      </c>
      <c r="AC21" s="422"/>
      <c r="AD21" s="423"/>
      <c r="AE21" s="424"/>
      <c r="AF21" s="425"/>
      <c r="AG21" s="425"/>
      <c r="AH21" s="426"/>
      <c r="AI21" s="426"/>
      <c r="AJ21" s="407">
        <f>Y21*10000+AB21*100+Z21</f>
        <v>0</v>
      </c>
      <c r="AK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</row>
    <row r="22" spans="1:68" ht="20.25" customHeight="1">
      <c r="A22" s="413"/>
      <c r="B22" s="413"/>
      <c r="C22" s="413"/>
      <c r="D22" s="414"/>
      <c r="E22" s="415"/>
      <c r="F22" s="416"/>
      <c r="G22" s="414"/>
      <c r="H22" s="415"/>
      <c r="I22" s="416"/>
      <c r="J22" s="414"/>
      <c r="K22" s="415"/>
      <c r="L22" s="416"/>
      <c r="M22" s="400"/>
      <c r="N22" s="400"/>
      <c r="O22" s="400"/>
      <c r="P22" s="417"/>
      <c r="Q22" s="415"/>
      <c r="R22" s="418"/>
      <c r="S22" s="417"/>
      <c r="T22" s="415"/>
      <c r="U22" s="418"/>
      <c r="V22" s="417"/>
      <c r="W22" s="415"/>
      <c r="X22" s="418"/>
      <c r="Y22" s="427"/>
      <c r="Z22" s="428"/>
      <c r="AA22" s="428"/>
      <c r="AB22" s="429"/>
      <c r="AC22" s="422"/>
      <c r="AD22" s="423"/>
      <c r="AE22" s="424"/>
      <c r="AF22" s="425"/>
      <c r="AG22" s="425"/>
      <c r="AH22" s="426"/>
      <c r="AI22" s="426"/>
      <c r="AJ22" s="407"/>
      <c r="AK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</row>
    <row r="23" spans="1:68" ht="20.25" customHeight="1">
      <c r="A23" s="413" t="s">
        <v>187</v>
      </c>
      <c r="B23" s="413"/>
      <c r="C23" s="413"/>
      <c r="D23" s="433"/>
      <c r="E23" s="415" t="s">
        <v>30</v>
      </c>
      <c r="F23" s="434"/>
      <c r="G23" s="414"/>
      <c r="H23" s="415" t="s">
        <v>30</v>
      </c>
      <c r="I23" s="416"/>
      <c r="J23" s="414"/>
      <c r="K23" s="415" t="s">
        <v>30</v>
      </c>
      <c r="L23" s="416"/>
      <c r="M23" s="433" t="str">
        <f>IF(R21="","",R21)</f>
        <v/>
      </c>
      <c r="N23" s="415" t="s">
        <v>30</v>
      </c>
      <c r="O23" s="434" t="str">
        <f>IF(P21="","",P21)</f>
        <v/>
      </c>
      <c r="P23" s="400"/>
      <c r="Q23" s="400"/>
      <c r="R23" s="400"/>
      <c r="S23" s="414"/>
      <c r="T23" s="415" t="s">
        <v>30</v>
      </c>
      <c r="U23" s="416"/>
      <c r="V23" s="417"/>
      <c r="W23" s="415" t="s">
        <v>30</v>
      </c>
      <c r="X23" s="418"/>
      <c r="Y23" s="419">
        <v>0</v>
      </c>
      <c r="Z23" s="420">
        <v>0</v>
      </c>
      <c r="AA23" s="420">
        <v>0</v>
      </c>
      <c r="AB23" s="421" t="s">
        <v>183</v>
      </c>
      <c r="AC23" s="422"/>
      <c r="AD23" s="423"/>
      <c r="AE23" s="424"/>
      <c r="AF23" s="425"/>
      <c r="AG23" s="425"/>
      <c r="AH23" s="426"/>
      <c r="AI23" s="426"/>
      <c r="AJ23" s="432">
        <f>Y23*10000+AB23*100+Z23</f>
        <v>0</v>
      </c>
      <c r="AK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</row>
    <row r="24" spans="1:68" ht="20.25" customHeight="1">
      <c r="A24" s="413"/>
      <c r="B24" s="413"/>
      <c r="C24" s="413"/>
      <c r="D24" s="433"/>
      <c r="E24" s="415"/>
      <c r="F24" s="434"/>
      <c r="G24" s="414"/>
      <c r="H24" s="415"/>
      <c r="I24" s="416"/>
      <c r="J24" s="414"/>
      <c r="K24" s="415"/>
      <c r="L24" s="416"/>
      <c r="M24" s="433"/>
      <c r="N24" s="415"/>
      <c r="O24" s="434"/>
      <c r="P24" s="400"/>
      <c r="Q24" s="400"/>
      <c r="R24" s="400"/>
      <c r="S24" s="414"/>
      <c r="T24" s="415"/>
      <c r="U24" s="416"/>
      <c r="V24" s="417"/>
      <c r="W24" s="415"/>
      <c r="X24" s="418"/>
      <c r="Y24" s="427"/>
      <c r="Z24" s="428"/>
      <c r="AA24" s="428"/>
      <c r="AB24" s="429"/>
      <c r="AC24" s="422"/>
      <c r="AD24" s="423"/>
      <c r="AE24" s="424"/>
      <c r="AF24" s="425"/>
      <c r="AG24" s="425"/>
      <c r="AH24" s="426"/>
      <c r="AI24" s="426"/>
      <c r="AJ24" s="432"/>
      <c r="AK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</row>
    <row r="25" spans="1:68" ht="20.25" customHeight="1">
      <c r="A25" s="413" t="s">
        <v>188</v>
      </c>
      <c r="B25" s="413"/>
      <c r="C25" s="413"/>
      <c r="D25" s="433"/>
      <c r="E25" s="415" t="s">
        <v>30</v>
      </c>
      <c r="F25" s="434"/>
      <c r="G25" s="433"/>
      <c r="H25" s="415" t="s">
        <v>30</v>
      </c>
      <c r="I25" s="434"/>
      <c r="J25" s="400" t="s">
        <v>30</v>
      </c>
      <c r="K25" s="400"/>
      <c r="L25" s="400"/>
      <c r="M25" s="433" t="str">
        <f>IF(U21="","",U21)</f>
        <v/>
      </c>
      <c r="N25" s="415" t="s">
        <v>30</v>
      </c>
      <c r="O25" s="434" t="str">
        <f>IF(S21="","",S21)</f>
        <v/>
      </c>
      <c r="P25" s="430" t="str">
        <f>IF(U23="","",U23)</f>
        <v/>
      </c>
      <c r="Q25" s="415" t="s">
        <v>30</v>
      </c>
      <c r="R25" s="431" t="str">
        <f>IF(S23="","",S23)</f>
        <v/>
      </c>
      <c r="S25" s="400"/>
      <c r="T25" s="400"/>
      <c r="U25" s="400"/>
      <c r="V25" s="414"/>
      <c r="W25" s="415" t="s">
        <v>30</v>
      </c>
      <c r="X25" s="416"/>
      <c r="Y25" s="419">
        <f>IF(OR(G25="", I25=""), 0, POWER(2, SIGN(G25-I25)+1)-1) + IF(OR(J25="", L25=""), 0, POWER(2, SIGN(J25-L25)+1)-1)</f>
        <v>0</v>
      </c>
      <c r="Z25" s="420">
        <f>SUM(G25,J25)</f>
        <v>0</v>
      </c>
      <c r="AA25" s="420">
        <f>SUM(I25,L25)</f>
        <v>0</v>
      </c>
      <c r="AB25" s="421">
        <f>Z25-AA25</f>
        <v>0</v>
      </c>
      <c r="AC25" s="422"/>
      <c r="AD25" s="423"/>
      <c r="AE25" s="424"/>
      <c r="AF25" s="425"/>
      <c r="AG25" s="425"/>
      <c r="AH25" s="426"/>
      <c r="AI25" s="426"/>
      <c r="AJ25" s="432">
        <f>Y25*10000+AB25*100+Z25</f>
        <v>0</v>
      </c>
      <c r="AK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</row>
    <row r="26" spans="1:68" ht="20.25" customHeight="1">
      <c r="A26" s="413"/>
      <c r="B26" s="413"/>
      <c r="C26" s="413"/>
      <c r="D26" s="433"/>
      <c r="E26" s="415"/>
      <c r="F26" s="434"/>
      <c r="G26" s="433"/>
      <c r="H26" s="415"/>
      <c r="I26" s="434"/>
      <c r="J26" s="400"/>
      <c r="K26" s="400"/>
      <c r="L26" s="400"/>
      <c r="M26" s="433"/>
      <c r="N26" s="415"/>
      <c r="O26" s="434"/>
      <c r="P26" s="430"/>
      <c r="Q26" s="415"/>
      <c r="R26" s="431"/>
      <c r="S26" s="400"/>
      <c r="T26" s="400"/>
      <c r="U26" s="400"/>
      <c r="V26" s="414"/>
      <c r="W26" s="415"/>
      <c r="X26" s="416"/>
      <c r="Y26" s="427"/>
      <c r="Z26" s="428"/>
      <c r="AA26" s="428"/>
      <c r="AB26" s="429"/>
      <c r="AC26" s="422"/>
      <c r="AD26" s="423"/>
      <c r="AE26" s="424"/>
      <c r="AF26" s="425"/>
      <c r="AG26" s="425"/>
      <c r="AH26" s="426"/>
      <c r="AI26" s="426"/>
      <c r="AJ26" s="432"/>
      <c r="AK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</row>
    <row r="27" spans="1:68" ht="20.25" customHeight="1">
      <c r="A27" s="413" t="s">
        <v>189</v>
      </c>
      <c r="B27" s="413"/>
      <c r="C27" s="413"/>
      <c r="D27" s="414"/>
      <c r="E27" s="415" t="s">
        <v>30</v>
      </c>
      <c r="F27" s="416"/>
      <c r="G27" s="417"/>
      <c r="H27" s="415" t="s">
        <v>30</v>
      </c>
      <c r="I27" s="418"/>
      <c r="J27" s="414"/>
      <c r="K27" s="415" t="s">
        <v>30</v>
      </c>
      <c r="L27" s="416"/>
      <c r="M27" s="433"/>
      <c r="N27" s="415" t="s">
        <v>30</v>
      </c>
      <c r="O27" s="434"/>
      <c r="P27" s="417"/>
      <c r="Q27" s="415" t="s">
        <v>30</v>
      </c>
      <c r="R27" s="418"/>
      <c r="S27" s="414"/>
      <c r="T27" s="415" t="s">
        <v>30</v>
      </c>
      <c r="U27" s="416"/>
      <c r="V27" s="417"/>
      <c r="W27" s="415"/>
      <c r="X27" s="418"/>
      <c r="Y27" s="419">
        <f>IF(OR(G27="", I27=""), 0, POWER(2, SIGN(G27-I27)+1)-1) + IF(OR(J27="", L27=""), 0, POWER(2, SIGN(J27-L27)+1)-1)</f>
        <v>0</v>
      </c>
      <c r="Z27" s="420">
        <f>SUM(G27,J27)</f>
        <v>0</v>
      </c>
      <c r="AA27" s="420">
        <f>SUM(I27,L27)</f>
        <v>0</v>
      </c>
      <c r="AB27" s="421">
        <f>Z27-AA27</f>
        <v>0</v>
      </c>
      <c r="AC27" s="422"/>
      <c r="AD27" s="423"/>
      <c r="AE27" s="424"/>
      <c r="AF27" s="425"/>
      <c r="AG27" s="425"/>
      <c r="AH27" s="426"/>
      <c r="AI27" s="426"/>
      <c r="AJ27" s="407">
        <f>Y27*10000+AB27*100+Z27</f>
        <v>0</v>
      </c>
      <c r="AK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</row>
    <row r="28" spans="1:68" ht="20.25" customHeight="1">
      <c r="A28" s="413"/>
      <c r="B28" s="413"/>
      <c r="C28" s="413"/>
      <c r="D28" s="414"/>
      <c r="E28" s="415"/>
      <c r="F28" s="416"/>
      <c r="G28" s="417"/>
      <c r="H28" s="415"/>
      <c r="I28" s="418"/>
      <c r="J28" s="414"/>
      <c r="K28" s="415"/>
      <c r="L28" s="416"/>
      <c r="M28" s="433"/>
      <c r="N28" s="415"/>
      <c r="O28" s="434"/>
      <c r="P28" s="417"/>
      <c r="Q28" s="415"/>
      <c r="R28" s="418"/>
      <c r="S28" s="414"/>
      <c r="T28" s="415"/>
      <c r="U28" s="416"/>
      <c r="V28" s="417"/>
      <c r="W28" s="415"/>
      <c r="X28" s="418"/>
      <c r="Y28" s="435"/>
      <c r="Z28" s="436"/>
      <c r="AA28" s="436"/>
      <c r="AB28" s="437"/>
      <c r="AC28" s="422"/>
      <c r="AD28" s="423"/>
      <c r="AE28" s="424"/>
      <c r="AF28" s="425"/>
      <c r="AG28" s="425"/>
      <c r="AH28" s="426"/>
      <c r="AI28" s="426"/>
      <c r="AJ28" s="407"/>
      <c r="AK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80"/>
      <c r="AZ28" s="380"/>
      <c r="BA28" s="380"/>
      <c r="BB28" s="380"/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</row>
    <row r="29" spans="1:68" ht="9" customHeight="1">
      <c r="A29" s="438"/>
      <c r="B29" s="438"/>
      <c r="C29" s="438"/>
      <c r="D29" s="439"/>
      <c r="E29" s="440"/>
      <c r="F29" s="441"/>
      <c r="G29" s="439"/>
      <c r="H29" s="440"/>
      <c r="I29" s="441"/>
      <c r="J29" s="442"/>
      <c r="K29" s="442"/>
      <c r="L29" s="442"/>
      <c r="M29" s="439"/>
      <c r="N29" s="440"/>
      <c r="O29" s="441"/>
      <c r="P29" s="439"/>
      <c r="Q29" s="440"/>
      <c r="R29" s="441"/>
      <c r="S29" s="442"/>
      <c r="T29" s="442"/>
      <c r="U29" s="442"/>
      <c r="V29" s="442"/>
      <c r="W29" s="442"/>
      <c r="X29" s="442"/>
      <c r="Y29" s="443"/>
      <c r="Z29" s="444"/>
      <c r="AA29" s="444"/>
      <c r="AB29" s="440"/>
      <c r="AC29" s="442"/>
      <c r="AD29" s="445"/>
      <c r="AE29" s="446"/>
      <c r="AF29" s="446"/>
      <c r="AG29" s="446"/>
      <c r="AH29" s="442"/>
      <c r="AI29" s="442"/>
      <c r="AJ29" s="442"/>
      <c r="AK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</row>
    <row r="30" spans="1:68" ht="9" customHeight="1">
      <c r="A30" s="438"/>
      <c r="B30" s="438"/>
      <c r="C30" s="438"/>
      <c r="D30" s="439"/>
      <c r="E30" s="440"/>
      <c r="F30" s="441"/>
      <c r="G30" s="439"/>
      <c r="H30" s="440"/>
      <c r="I30" s="441"/>
      <c r="J30" s="442"/>
      <c r="K30" s="442"/>
      <c r="L30" s="442"/>
      <c r="M30" s="439"/>
      <c r="N30" s="440"/>
      <c r="O30" s="441"/>
      <c r="P30" s="439"/>
      <c r="Q30" s="440"/>
      <c r="R30" s="441"/>
      <c r="S30" s="442"/>
      <c r="T30" s="442"/>
      <c r="U30" s="442"/>
      <c r="V30" s="442"/>
      <c r="W30" s="442"/>
      <c r="X30" s="442"/>
      <c r="Y30" s="443"/>
      <c r="Z30" s="444"/>
      <c r="AA30" s="444"/>
      <c r="AB30" s="440"/>
      <c r="AC30" s="442"/>
      <c r="AD30" s="445"/>
      <c r="AE30" s="446"/>
    </row>
    <row r="31" spans="1:68" ht="9" customHeight="1">
      <c r="A31" s="398"/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371"/>
      <c r="AD31" s="371"/>
      <c r="AE31" s="371"/>
    </row>
    <row r="32" spans="1:68" ht="9" customHeight="1">
      <c r="A32" s="398"/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371"/>
      <c r="AD32" s="371"/>
      <c r="AE32" s="371"/>
    </row>
    <row r="33" spans="1:31" ht="9" customHeight="1">
      <c r="A33" s="447"/>
      <c r="B33" s="447"/>
      <c r="C33" s="447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380"/>
      <c r="AC33" s="380"/>
      <c r="AD33" s="380"/>
      <c r="AE33" s="380"/>
    </row>
    <row r="34" spans="1:31" ht="9" customHeight="1">
      <c r="A34" s="447"/>
      <c r="B34" s="447"/>
      <c r="C34" s="447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380"/>
      <c r="AC34" s="380"/>
      <c r="AD34" s="380"/>
      <c r="AE34" s="380"/>
    </row>
    <row r="35" spans="1:31" ht="18.75" customHeight="1">
      <c r="A35" s="448"/>
      <c r="B35" s="448"/>
      <c r="C35" s="448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380"/>
      <c r="AC35" s="380"/>
      <c r="AD35" s="380"/>
      <c r="AE35" s="380"/>
    </row>
    <row r="36" spans="1:31" ht="18.75" customHeight="1">
      <c r="A36" s="448"/>
      <c r="B36" s="448"/>
      <c r="C36" s="448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380"/>
      <c r="AC36" s="380"/>
      <c r="AD36" s="380"/>
      <c r="AE36" s="380"/>
    </row>
    <row r="37" spans="1:31" ht="9" customHeight="1">
      <c r="A37" s="448"/>
      <c r="B37" s="448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50"/>
      <c r="W37" s="450"/>
      <c r="X37" s="450"/>
      <c r="Y37" s="450"/>
      <c r="Z37" s="450"/>
      <c r="AA37" s="450"/>
    </row>
    <row r="38" spans="1:31" ht="9" customHeight="1">
      <c r="A38" s="448"/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50"/>
      <c r="W38" s="450"/>
      <c r="X38" s="450"/>
      <c r="Y38" s="450"/>
      <c r="Z38" s="450"/>
      <c r="AA38" s="450"/>
    </row>
    <row r="39" spans="1:31" ht="18.75" customHeight="1">
      <c r="A39" s="448"/>
      <c r="B39" s="448"/>
      <c r="C39" s="448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50"/>
      <c r="W39" s="450"/>
      <c r="X39" s="450"/>
      <c r="Y39" s="450"/>
      <c r="Z39" s="450"/>
      <c r="AA39" s="450"/>
    </row>
    <row r="40" spans="1:31" ht="18.75" customHeight="1">
      <c r="A40" s="448"/>
      <c r="B40" s="448"/>
      <c r="C40" s="448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50"/>
      <c r="W40" s="450"/>
      <c r="X40" s="450"/>
      <c r="Y40" s="450"/>
      <c r="Z40" s="450"/>
      <c r="AA40" s="450"/>
    </row>
  </sheetData>
  <mergeCells count="258">
    <mergeCell ref="P39:U40"/>
    <mergeCell ref="A35:C40"/>
    <mergeCell ref="D35:I36"/>
    <mergeCell ref="J35:O36"/>
    <mergeCell ref="P35:U36"/>
    <mergeCell ref="V35:AA36"/>
    <mergeCell ref="D37:I38"/>
    <mergeCell ref="J37:O38"/>
    <mergeCell ref="P37:U38"/>
    <mergeCell ref="D39:I40"/>
    <mergeCell ref="J39:O40"/>
    <mergeCell ref="AH27:AH28"/>
    <mergeCell ref="AI27:AI28"/>
    <mergeCell ref="AJ27:AJ28"/>
    <mergeCell ref="A31:L32"/>
    <mergeCell ref="A33:C34"/>
    <mergeCell ref="D33:I34"/>
    <mergeCell ref="J33:O34"/>
    <mergeCell ref="P33:U34"/>
    <mergeCell ref="V33:AA34"/>
    <mergeCell ref="AA27:AA28"/>
    <mergeCell ref="AB27:AB28"/>
    <mergeCell ref="AC27:AD28"/>
    <mergeCell ref="AE27:AE28"/>
    <mergeCell ref="AF27:AF28"/>
    <mergeCell ref="AG27:AG28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A27:C28"/>
    <mergeCell ref="D27:D28"/>
    <mergeCell ref="E27:E28"/>
    <mergeCell ref="F27:F28"/>
    <mergeCell ref="G27:G28"/>
    <mergeCell ref="H27:H28"/>
    <mergeCell ref="AE25:AE26"/>
    <mergeCell ref="AF25:AF26"/>
    <mergeCell ref="AG25:AG26"/>
    <mergeCell ref="AH25:AH26"/>
    <mergeCell ref="AI25:AI26"/>
    <mergeCell ref="AJ25:AJ26"/>
    <mergeCell ref="X25:X26"/>
    <mergeCell ref="Y25:Y26"/>
    <mergeCell ref="Z25:Z26"/>
    <mergeCell ref="AA25:AA26"/>
    <mergeCell ref="AB25:AB26"/>
    <mergeCell ref="AC25:AD26"/>
    <mergeCell ref="P25:P26"/>
    <mergeCell ref="Q25:Q26"/>
    <mergeCell ref="R25:R26"/>
    <mergeCell ref="S25:U26"/>
    <mergeCell ref="V25:V26"/>
    <mergeCell ref="W25:W26"/>
    <mergeCell ref="H25:H26"/>
    <mergeCell ref="I25:I26"/>
    <mergeCell ref="J25:L26"/>
    <mergeCell ref="M25:M26"/>
    <mergeCell ref="N25:N26"/>
    <mergeCell ref="O25:O26"/>
    <mergeCell ref="AF23:AF24"/>
    <mergeCell ref="AG23:AG24"/>
    <mergeCell ref="AH23:AH24"/>
    <mergeCell ref="AI23:AI24"/>
    <mergeCell ref="AJ23:AJ24"/>
    <mergeCell ref="A25:C26"/>
    <mergeCell ref="D25:D26"/>
    <mergeCell ref="E25:E26"/>
    <mergeCell ref="F25:F26"/>
    <mergeCell ref="G25:G26"/>
    <mergeCell ref="Y23:Y24"/>
    <mergeCell ref="Z23:Z24"/>
    <mergeCell ref="AA23:AA24"/>
    <mergeCell ref="AB23:AB24"/>
    <mergeCell ref="AC23:AD24"/>
    <mergeCell ref="AE23:AE24"/>
    <mergeCell ref="S23:S24"/>
    <mergeCell ref="T23:T24"/>
    <mergeCell ref="U23:U24"/>
    <mergeCell ref="V23:V24"/>
    <mergeCell ref="W23:W24"/>
    <mergeCell ref="X23:X24"/>
    <mergeCell ref="K23:K24"/>
    <mergeCell ref="L23:L24"/>
    <mergeCell ref="M23:M24"/>
    <mergeCell ref="N23:N24"/>
    <mergeCell ref="O23:O24"/>
    <mergeCell ref="P23:R24"/>
    <mergeCell ref="AI21:AI22"/>
    <mergeCell ref="AJ21:AJ22"/>
    <mergeCell ref="A23:C24"/>
    <mergeCell ref="D23:D24"/>
    <mergeCell ref="E23:E24"/>
    <mergeCell ref="F23:F24"/>
    <mergeCell ref="G23:G24"/>
    <mergeCell ref="H23:H24"/>
    <mergeCell ref="I23:I24"/>
    <mergeCell ref="J23:J24"/>
    <mergeCell ref="AB21:AB22"/>
    <mergeCell ref="AC21:AD22"/>
    <mergeCell ref="AE21:AE22"/>
    <mergeCell ref="AF21:AF22"/>
    <mergeCell ref="AG21:AG22"/>
    <mergeCell ref="AH21:AH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I21:I22"/>
    <mergeCell ref="J21:J22"/>
    <mergeCell ref="K21:K22"/>
    <mergeCell ref="L21:L22"/>
    <mergeCell ref="M21:O22"/>
    <mergeCell ref="AF19:AF20"/>
    <mergeCell ref="AG19:AG20"/>
    <mergeCell ref="AH19:AH20"/>
    <mergeCell ref="AI19:AI20"/>
    <mergeCell ref="AJ19:AJ20"/>
    <mergeCell ref="A21:C22"/>
    <mergeCell ref="D21:D22"/>
    <mergeCell ref="E21:E22"/>
    <mergeCell ref="F21:F22"/>
    <mergeCell ref="G21:G22"/>
    <mergeCell ref="Y19:Y20"/>
    <mergeCell ref="Z19:Z20"/>
    <mergeCell ref="AA19:AA20"/>
    <mergeCell ref="AB19:AB20"/>
    <mergeCell ref="AC19:AD20"/>
    <mergeCell ref="AE19:AE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AI17:AI18"/>
    <mergeCell ref="AJ17:AJ18"/>
    <mergeCell ref="A19:C20"/>
    <mergeCell ref="D19:D20"/>
    <mergeCell ref="E19:E20"/>
    <mergeCell ref="F19:F20"/>
    <mergeCell ref="G19:G20"/>
    <mergeCell ref="H19:H20"/>
    <mergeCell ref="I19:I20"/>
    <mergeCell ref="J19:L20"/>
    <mergeCell ref="AB17:AB18"/>
    <mergeCell ref="AC17:AD18"/>
    <mergeCell ref="AE17:AE18"/>
    <mergeCell ref="AF17:AF18"/>
    <mergeCell ref="AG17:AG18"/>
    <mergeCell ref="AH17:AH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F15:AF16"/>
    <mergeCell ref="AG15:AG16"/>
    <mergeCell ref="AH15:AH16"/>
    <mergeCell ref="AI15:AI16"/>
    <mergeCell ref="AJ15:AJ16"/>
    <mergeCell ref="A17:C18"/>
    <mergeCell ref="D17:D18"/>
    <mergeCell ref="E17:E18"/>
    <mergeCell ref="F17:F18"/>
    <mergeCell ref="G17:I18"/>
    <mergeCell ref="Y15:Y16"/>
    <mergeCell ref="Z15:Z16"/>
    <mergeCell ref="AA15:AA16"/>
    <mergeCell ref="AB15:AB16"/>
    <mergeCell ref="AC15:AD16"/>
    <mergeCell ref="AE15:AE16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AC13:AD14"/>
    <mergeCell ref="AJ13:AJ14"/>
    <mergeCell ref="A15:C16"/>
    <mergeCell ref="D15:F16"/>
    <mergeCell ref="G15:G16"/>
    <mergeCell ref="H15:H16"/>
    <mergeCell ref="I15:I16"/>
    <mergeCell ref="J15:J16"/>
    <mergeCell ref="K15:K16"/>
    <mergeCell ref="L15:L16"/>
    <mergeCell ref="S13:U14"/>
    <mergeCell ref="V13:X14"/>
    <mergeCell ref="Y13:Y14"/>
    <mergeCell ref="Z13:Z14"/>
    <mergeCell ref="AA13:AA14"/>
    <mergeCell ref="AB13:AB14"/>
    <mergeCell ref="E6:AD7"/>
    <mergeCell ref="A9:L9"/>
    <mergeCell ref="A10:C12"/>
    <mergeCell ref="D10:AE12"/>
    <mergeCell ref="A13:C14"/>
    <mergeCell ref="D13:F14"/>
    <mergeCell ref="G13:I14"/>
    <mergeCell ref="J13:L14"/>
    <mergeCell ref="M13:O14"/>
    <mergeCell ref="P13:R14"/>
    <mergeCell ref="AH1:AH2"/>
    <mergeCell ref="E2:G2"/>
    <mergeCell ref="H2:K2"/>
    <mergeCell ref="N2:P2"/>
    <mergeCell ref="Q2:T2"/>
    <mergeCell ref="E4:AA5"/>
  </mergeCells>
  <phoneticPr fontId="3"/>
  <pageMargins left="0.59027777777777801" right="0.39374999999999999" top="0.59027777777777801" bottom="0.39374999999999999" header="0.51180555555555496" footer="0.51180555555555496"/>
  <pageSetup paperSize="9" firstPageNumber="0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4B790-3811-4AB7-B26C-90755C878168}">
  <dimension ref="A1:AJR57"/>
  <sheetViews>
    <sheetView showGridLines="0" view="pageBreakPreview" topLeftCell="B1" zoomScale="106" zoomScaleNormal="100" zoomScaleSheetLayoutView="106" zoomScalePageLayoutView="115" workbookViewId="0">
      <selection activeCell="AH8" sqref="AH8"/>
    </sheetView>
  </sheetViews>
  <sheetFormatPr defaultRowHeight="13.2"/>
  <cols>
    <col min="1" max="954" width="8.88671875" style="455"/>
    <col min="955" max="16384" width="8.88671875" style="380"/>
  </cols>
  <sheetData>
    <row r="1" spans="1:27" ht="9" customHeight="1">
      <c r="A1" s="371"/>
      <c r="B1" s="451"/>
      <c r="C1" s="451"/>
      <c r="D1" s="451"/>
      <c r="E1" s="380"/>
      <c r="F1" s="380"/>
      <c r="G1" s="380"/>
      <c r="H1" s="380"/>
      <c r="I1" s="380"/>
      <c r="J1" s="380"/>
      <c r="K1" s="380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3"/>
      <c r="W1" s="453"/>
      <c r="X1" s="452"/>
      <c r="Y1" s="452"/>
      <c r="Z1" s="452"/>
      <c r="AA1" s="454"/>
    </row>
    <row r="2" spans="1:27" ht="9" customHeight="1">
      <c r="A2" s="371"/>
      <c r="B2" s="451"/>
      <c r="C2" s="451"/>
      <c r="D2" s="451"/>
      <c r="E2" s="456"/>
      <c r="F2" s="456"/>
      <c r="G2" s="456"/>
      <c r="H2" s="457"/>
      <c r="I2" s="457"/>
      <c r="J2" s="457"/>
      <c r="K2" s="457"/>
      <c r="L2" s="458"/>
      <c r="M2" s="458"/>
      <c r="N2" s="458"/>
      <c r="O2" s="452"/>
      <c r="P2" s="452"/>
      <c r="Q2" s="452"/>
      <c r="R2" s="452"/>
      <c r="S2" s="452"/>
      <c r="T2" s="452"/>
      <c r="U2" s="452"/>
      <c r="V2" s="453"/>
      <c r="W2" s="453"/>
      <c r="X2" s="452"/>
      <c r="Y2" s="452"/>
      <c r="Z2" s="452"/>
      <c r="AA2" s="454"/>
    </row>
    <row r="3" spans="1:27" ht="9" customHeight="1">
      <c r="A3" s="371"/>
      <c r="B3" s="451"/>
      <c r="C3" s="451"/>
      <c r="D3" s="451"/>
      <c r="E3" s="380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2"/>
      <c r="Y3" s="452"/>
      <c r="Z3" s="452"/>
      <c r="AA3" s="458"/>
    </row>
    <row r="4" spans="1:27" ht="9" customHeight="1">
      <c r="A4" s="371"/>
      <c r="B4" s="451"/>
      <c r="C4" s="451"/>
      <c r="D4" s="451"/>
      <c r="E4" s="386" t="s">
        <v>172</v>
      </c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79"/>
      <c r="Q4" s="379"/>
      <c r="R4" s="379"/>
      <c r="S4" s="458"/>
      <c r="T4" s="458"/>
      <c r="U4" s="458"/>
      <c r="V4" s="458"/>
      <c r="W4" s="458"/>
      <c r="X4" s="452"/>
      <c r="Y4" s="452"/>
      <c r="Z4" s="452"/>
      <c r="AA4" s="458"/>
    </row>
    <row r="5" spans="1:27" ht="9" customHeight="1">
      <c r="A5" s="371"/>
      <c r="B5" s="387"/>
      <c r="C5" s="387"/>
      <c r="D5" s="387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71"/>
      <c r="Q5" s="371"/>
      <c r="R5" s="371"/>
      <c r="S5" s="380"/>
      <c r="T5" s="380"/>
      <c r="U5" s="380"/>
      <c r="V5" s="380"/>
      <c r="W5" s="452"/>
      <c r="X5" s="452"/>
      <c r="Y5" s="452"/>
      <c r="Z5" s="452"/>
      <c r="AA5" s="458"/>
    </row>
    <row r="6" spans="1:27" ht="9" customHeight="1">
      <c r="A6" s="371"/>
      <c r="B6" s="387"/>
      <c r="C6" s="387"/>
      <c r="D6" s="387"/>
      <c r="E6" s="388" t="s">
        <v>173</v>
      </c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452"/>
      <c r="T6" s="452"/>
      <c r="U6" s="452"/>
      <c r="V6" s="452"/>
      <c r="W6" s="452"/>
      <c r="X6" s="452"/>
      <c r="Y6" s="452"/>
      <c r="Z6" s="452"/>
      <c r="AA6" s="458"/>
    </row>
    <row r="7" spans="1:27" ht="9" customHeight="1">
      <c r="A7" s="371"/>
      <c r="B7" s="387"/>
      <c r="C7" s="387"/>
      <c r="D7" s="387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452"/>
      <c r="T7" s="452"/>
      <c r="U7" s="452"/>
      <c r="V7" s="452"/>
      <c r="W7" s="452"/>
      <c r="X7" s="459"/>
      <c r="Y7" s="459"/>
      <c r="Z7" s="459"/>
      <c r="AA7" s="458"/>
    </row>
    <row r="8" spans="1:27" ht="9" customHeight="1">
      <c r="A8" s="460"/>
      <c r="B8" s="460"/>
      <c r="C8" s="461"/>
      <c r="D8" s="462"/>
      <c r="E8" s="463"/>
      <c r="F8" s="463"/>
      <c r="G8" s="464"/>
      <c r="H8" s="464"/>
      <c r="I8" s="463"/>
      <c r="J8" s="463"/>
      <c r="K8" s="463"/>
      <c r="L8" s="463"/>
      <c r="M8" s="464"/>
      <c r="N8" s="464"/>
      <c r="O8" s="463"/>
      <c r="P8" s="463"/>
      <c r="Q8" s="463"/>
      <c r="R8" s="463"/>
      <c r="S8" s="463"/>
      <c r="T8" s="463"/>
      <c r="U8" s="463"/>
      <c r="V8" s="463"/>
      <c r="W8" s="380"/>
      <c r="X8" s="380"/>
      <c r="Y8" s="380"/>
      <c r="Z8" s="380"/>
      <c r="AA8" s="380"/>
    </row>
    <row r="9" spans="1:27" ht="9" customHeight="1">
      <c r="A9" s="465"/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6"/>
      <c r="N9" s="466"/>
      <c r="O9" s="466"/>
      <c r="P9" s="466"/>
      <c r="Q9" s="466"/>
      <c r="R9" s="466"/>
      <c r="S9" s="446"/>
      <c r="T9" s="446"/>
      <c r="U9" s="446"/>
      <c r="V9" s="463"/>
      <c r="W9" s="380"/>
      <c r="X9" s="380"/>
      <c r="Y9" s="380"/>
      <c r="Z9" s="380"/>
      <c r="AA9" s="380"/>
    </row>
    <row r="10" spans="1:27" ht="9" customHeight="1">
      <c r="A10" s="446"/>
      <c r="B10" s="398" t="s">
        <v>174</v>
      </c>
      <c r="C10" s="398"/>
      <c r="D10" s="398"/>
      <c r="E10" s="398" t="s">
        <v>2</v>
      </c>
      <c r="F10" s="398"/>
      <c r="G10" s="398"/>
      <c r="H10" s="398"/>
      <c r="I10" s="398"/>
      <c r="J10" s="398"/>
      <c r="K10" s="398"/>
      <c r="L10" s="398"/>
      <c r="M10" s="464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446"/>
      <c r="Z10" s="446"/>
      <c r="AA10" s="380"/>
    </row>
    <row r="11" spans="1:27" ht="9" customHeight="1">
      <c r="A11" s="446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464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446"/>
      <c r="Z11" s="446"/>
      <c r="AA11" s="380"/>
    </row>
    <row r="12" spans="1:27" ht="9" customHeight="1">
      <c r="A12" s="446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464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446"/>
      <c r="Z12" s="446"/>
      <c r="AA12" s="380"/>
    </row>
    <row r="13" spans="1:27" ht="9" customHeight="1">
      <c r="A13" s="380"/>
      <c r="B13" s="456" t="str">
        <f>B10</f>
        <v>６年の部：</v>
      </c>
      <c r="C13" s="456"/>
      <c r="D13" s="456" t="s">
        <v>190</v>
      </c>
      <c r="E13" s="456"/>
      <c r="F13" s="456"/>
      <c r="G13" s="456"/>
      <c r="H13" s="456"/>
      <c r="I13" s="456"/>
      <c r="J13" s="456"/>
      <c r="K13" s="456"/>
      <c r="L13" s="456"/>
      <c r="M13" s="467"/>
      <c r="N13" s="456" t="str">
        <f>B10</f>
        <v>６年の部：</v>
      </c>
      <c r="O13" s="456"/>
      <c r="P13" s="456" t="s">
        <v>191</v>
      </c>
      <c r="Q13" s="456"/>
      <c r="R13" s="456"/>
      <c r="S13" s="456"/>
      <c r="T13" s="456"/>
      <c r="U13" s="456"/>
      <c r="V13" s="456"/>
      <c r="W13" s="456"/>
      <c r="X13" s="456"/>
      <c r="Y13" s="467"/>
      <c r="Z13" s="467"/>
      <c r="AA13" s="380"/>
    </row>
    <row r="14" spans="1:27" ht="9" customHeight="1">
      <c r="A14" s="380"/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67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67"/>
      <c r="Z14" s="467"/>
      <c r="AA14" s="463"/>
    </row>
    <row r="15" spans="1:27" ht="9" customHeight="1">
      <c r="A15" s="380"/>
      <c r="B15" s="456" t="s">
        <v>192</v>
      </c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46"/>
      <c r="N15" s="456" t="s">
        <v>192</v>
      </c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46"/>
      <c r="Z15" s="446"/>
      <c r="AA15" s="463"/>
    </row>
    <row r="16" spans="1:27" ht="9" customHeight="1">
      <c r="A16" s="380"/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63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63"/>
      <c r="Z16" s="463"/>
      <c r="AA16" s="463"/>
    </row>
    <row r="17" spans="1:27" ht="9" customHeight="1">
      <c r="A17" s="463"/>
      <c r="B17" s="468" t="s">
        <v>193</v>
      </c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3"/>
      <c r="N17" s="468" t="s">
        <v>193</v>
      </c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3"/>
      <c r="Z17" s="463"/>
      <c r="AA17" s="463"/>
    </row>
    <row r="18" spans="1:27" ht="9" customHeight="1">
      <c r="A18" s="463"/>
      <c r="B18" s="468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3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3"/>
      <c r="Z18" s="463"/>
      <c r="AA18" s="463"/>
    </row>
    <row r="19" spans="1:27" ht="9" customHeight="1">
      <c r="B19" s="469" t="s">
        <v>194</v>
      </c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3"/>
      <c r="N19" s="469" t="s">
        <v>195</v>
      </c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3"/>
      <c r="Z19" s="463"/>
      <c r="AA19" s="463"/>
    </row>
    <row r="20" spans="1:27" ht="9" customHeight="1"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3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3"/>
      <c r="Z20" s="463"/>
      <c r="AA20" s="463"/>
    </row>
    <row r="21" spans="1:27" ht="9" customHeight="1"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3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3"/>
      <c r="Z21" s="463"/>
      <c r="AA21" s="463"/>
    </row>
    <row r="22" spans="1:27" ht="9" customHeight="1">
      <c r="B22" s="400" t="s">
        <v>22</v>
      </c>
      <c r="C22" s="400" t="s">
        <v>23</v>
      </c>
      <c r="D22" s="400"/>
      <c r="E22" s="470" t="s">
        <v>24</v>
      </c>
      <c r="F22" s="400" t="s">
        <v>25</v>
      </c>
      <c r="G22" s="400"/>
      <c r="H22" s="400"/>
      <c r="I22" s="400"/>
      <c r="J22" s="400"/>
      <c r="K22" s="400" t="s">
        <v>26</v>
      </c>
      <c r="L22" s="400" t="s">
        <v>27</v>
      </c>
      <c r="M22" s="463"/>
      <c r="N22" s="400" t="s">
        <v>22</v>
      </c>
      <c r="O22" s="400" t="s">
        <v>23</v>
      </c>
      <c r="P22" s="400"/>
      <c r="Q22" s="470" t="s">
        <v>24</v>
      </c>
      <c r="R22" s="400" t="s">
        <v>25</v>
      </c>
      <c r="S22" s="400"/>
      <c r="T22" s="400"/>
      <c r="U22" s="400"/>
      <c r="V22" s="400"/>
      <c r="W22" s="400" t="s">
        <v>26</v>
      </c>
      <c r="X22" s="400" t="s">
        <v>27</v>
      </c>
    </row>
    <row r="23" spans="1:27" ht="9" customHeight="1">
      <c r="B23" s="400"/>
      <c r="C23" s="400"/>
      <c r="D23" s="400"/>
      <c r="E23" s="470"/>
      <c r="F23" s="400"/>
      <c r="G23" s="400"/>
      <c r="H23" s="400"/>
      <c r="I23" s="400"/>
      <c r="J23" s="400"/>
      <c r="K23" s="400"/>
      <c r="L23" s="400"/>
      <c r="M23" s="463"/>
      <c r="N23" s="400"/>
      <c r="O23" s="400"/>
      <c r="P23" s="400"/>
      <c r="Q23" s="470"/>
      <c r="R23" s="400"/>
      <c r="S23" s="400"/>
      <c r="T23" s="400"/>
      <c r="U23" s="400"/>
      <c r="V23" s="400"/>
      <c r="W23" s="400"/>
      <c r="X23" s="400"/>
    </row>
    <row r="24" spans="1:27" ht="9" customHeight="1">
      <c r="B24" s="471"/>
      <c r="C24" s="472">
        <v>0.3125</v>
      </c>
      <c r="D24" s="472"/>
      <c r="E24" s="471"/>
      <c r="F24" s="473" t="s">
        <v>28</v>
      </c>
      <c r="G24" s="473"/>
      <c r="H24" s="473"/>
      <c r="I24" s="473"/>
      <c r="J24" s="473"/>
      <c r="K24" s="423" t="s">
        <v>29</v>
      </c>
      <c r="L24" s="423"/>
      <c r="M24" s="463"/>
      <c r="N24" s="471"/>
      <c r="O24" s="472">
        <v>0.3125</v>
      </c>
      <c r="P24" s="472"/>
      <c r="Q24" s="471"/>
      <c r="R24" s="473" t="s">
        <v>28</v>
      </c>
      <c r="S24" s="473"/>
      <c r="T24" s="473"/>
      <c r="U24" s="473"/>
      <c r="V24" s="473"/>
      <c r="W24" s="423" t="s">
        <v>29</v>
      </c>
      <c r="X24" s="423"/>
    </row>
    <row r="25" spans="1:27" ht="9" customHeight="1">
      <c r="B25" s="471"/>
      <c r="C25" s="471"/>
      <c r="D25" s="472"/>
      <c r="E25" s="471"/>
      <c r="F25" s="471"/>
      <c r="G25" s="473"/>
      <c r="H25" s="473"/>
      <c r="I25" s="473"/>
      <c r="J25" s="473"/>
      <c r="K25" s="423"/>
      <c r="L25" s="423"/>
      <c r="M25" s="463"/>
      <c r="N25" s="471"/>
      <c r="O25" s="471"/>
      <c r="P25" s="472"/>
      <c r="Q25" s="471"/>
      <c r="R25" s="471"/>
      <c r="S25" s="473"/>
      <c r="T25" s="473"/>
      <c r="U25" s="473"/>
      <c r="V25" s="473"/>
      <c r="W25" s="423"/>
      <c r="X25" s="423"/>
    </row>
    <row r="26" spans="1:27" ht="9" customHeight="1">
      <c r="B26" s="422">
        <v>1</v>
      </c>
      <c r="C26" s="474">
        <v>0.375</v>
      </c>
      <c r="D26" s="474"/>
      <c r="E26" s="400"/>
      <c r="F26" s="475" t="s">
        <v>182</v>
      </c>
      <c r="G26" s="476"/>
      <c r="H26" s="477" t="s">
        <v>30</v>
      </c>
      <c r="I26" s="476" t="s">
        <v>184</v>
      </c>
      <c r="J26" s="478"/>
      <c r="K26" s="470" t="s">
        <v>196</v>
      </c>
      <c r="L26" s="470"/>
      <c r="M26" s="463"/>
      <c r="N26" s="422">
        <v>1</v>
      </c>
      <c r="O26" s="474">
        <v>0.375</v>
      </c>
      <c r="P26" s="474"/>
      <c r="Q26" s="400"/>
      <c r="R26" s="475" t="s">
        <v>187</v>
      </c>
      <c r="S26" s="476"/>
      <c r="T26" s="477" t="s">
        <v>30</v>
      </c>
      <c r="U26" s="479" t="s">
        <v>189</v>
      </c>
      <c r="V26" s="479"/>
      <c r="W26" s="470" t="s">
        <v>196</v>
      </c>
      <c r="X26" s="470"/>
    </row>
    <row r="27" spans="1:27" ht="9" customHeight="1">
      <c r="B27" s="422"/>
      <c r="C27" s="422"/>
      <c r="D27" s="474"/>
      <c r="E27" s="400"/>
      <c r="F27" s="480"/>
      <c r="G27" s="481"/>
      <c r="H27" s="477"/>
      <c r="I27" s="481"/>
      <c r="J27" s="482"/>
      <c r="K27" s="470"/>
      <c r="L27" s="470"/>
      <c r="M27" s="463"/>
      <c r="N27" s="422"/>
      <c r="O27" s="422"/>
      <c r="P27" s="474"/>
      <c r="Q27" s="400"/>
      <c r="R27" s="480"/>
      <c r="S27" s="481"/>
      <c r="T27" s="477"/>
      <c r="U27" s="479"/>
      <c r="V27" s="479"/>
      <c r="W27" s="470"/>
      <c r="X27" s="470"/>
    </row>
    <row r="28" spans="1:27" ht="9" customHeight="1">
      <c r="B28" s="483">
        <v>2</v>
      </c>
      <c r="C28" s="484">
        <v>0.40972222222222227</v>
      </c>
      <c r="D28" s="484"/>
      <c r="E28" s="422"/>
      <c r="F28" s="485" t="s">
        <v>185</v>
      </c>
      <c r="G28" s="485"/>
      <c r="H28" s="477" t="s">
        <v>30</v>
      </c>
      <c r="I28" s="486" t="s">
        <v>186</v>
      </c>
      <c r="J28" s="470"/>
      <c r="K28" s="423" t="s">
        <v>21</v>
      </c>
      <c r="L28" s="423"/>
      <c r="M28" s="463"/>
      <c r="N28" s="483">
        <v>2</v>
      </c>
      <c r="O28" s="484">
        <v>0.40972222222222227</v>
      </c>
      <c r="P28" s="484"/>
      <c r="Q28" s="422"/>
      <c r="R28" s="485" t="s">
        <v>184</v>
      </c>
      <c r="S28" s="485"/>
      <c r="T28" s="477" t="s">
        <v>30</v>
      </c>
      <c r="U28" s="479" t="s">
        <v>186</v>
      </c>
      <c r="V28" s="479"/>
      <c r="W28" s="423" t="s">
        <v>21</v>
      </c>
      <c r="X28" s="423"/>
    </row>
    <row r="29" spans="1:27" ht="9" customHeight="1">
      <c r="B29" s="483"/>
      <c r="C29" s="483"/>
      <c r="D29" s="484"/>
      <c r="E29" s="422"/>
      <c r="F29" s="485"/>
      <c r="G29" s="485"/>
      <c r="H29" s="477"/>
      <c r="I29" s="486"/>
      <c r="J29" s="470"/>
      <c r="K29" s="423"/>
      <c r="L29" s="423"/>
      <c r="M29" s="463"/>
      <c r="N29" s="483"/>
      <c r="O29" s="483"/>
      <c r="P29" s="484"/>
      <c r="Q29" s="422"/>
      <c r="R29" s="485"/>
      <c r="S29" s="485"/>
      <c r="T29" s="477"/>
      <c r="U29" s="479"/>
      <c r="V29" s="479"/>
      <c r="W29" s="423"/>
      <c r="X29" s="423"/>
    </row>
    <row r="30" spans="1:27" ht="9" customHeight="1">
      <c r="B30" s="422">
        <v>3</v>
      </c>
      <c r="C30" s="474">
        <v>0.44444444444444442</v>
      </c>
      <c r="D30" s="474"/>
      <c r="E30" s="400"/>
      <c r="F30" s="475" t="s">
        <v>187</v>
      </c>
      <c r="G30" s="476"/>
      <c r="H30" s="477" t="s">
        <v>30</v>
      </c>
      <c r="I30" s="479" t="s">
        <v>188</v>
      </c>
      <c r="J30" s="479"/>
      <c r="K30" s="400" t="s">
        <v>21</v>
      </c>
      <c r="L30" s="400"/>
      <c r="M30" s="463"/>
      <c r="N30" s="422">
        <v>3</v>
      </c>
      <c r="O30" s="474">
        <v>0.44444444444444442</v>
      </c>
      <c r="P30" s="474"/>
      <c r="Q30" s="400"/>
      <c r="R30" s="485" t="s">
        <v>182</v>
      </c>
      <c r="S30" s="485"/>
      <c r="T30" s="477" t="s">
        <v>30</v>
      </c>
      <c r="U30" s="486" t="s">
        <v>188</v>
      </c>
      <c r="V30" s="470"/>
      <c r="W30" s="400" t="s">
        <v>21</v>
      </c>
      <c r="X30" s="400"/>
    </row>
    <row r="31" spans="1:27" ht="9" customHeight="1">
      <c r="B31" s="422"/>
      <c r="C31" s="422"/>
      <c r="D31" s="474"/>
      <c r="E31" s="400"/>
      <c r="F31" s="480"/>
      <c r="G31" s="481"/>
      <c r="H31" s="477"/>
      <c r="I31" s="479"/>
      <c r="J31" s="479"/>
      <c r="K31" s="400"/>
      <c r="L31" s="400"/>
      <c r="M31" s="463"/>
      <c r="N31" s="422"/>
      <c r="O31" s="422"/>
      <c r="P31" s="474"/>
      <c r="Q31" s="400"/>
      <c r="R31" s="485"/>
      <c r="S31" s="485"/>
      <c r="T31" s="477"/>
      <c r="U31" s="486"/>
      <c r="V31" s="470"/>
      <c r="W31" s="400"/>
      <c r="X31" s="400"/>
    </row>
    <row r="32" spans="1:27" ht="9" customHeight="1">
      <c r="B32" s="483">
        <v>4</v>
      </c>
      <c r="C32" s="474">
        <v>0.47916666666666669</v>
      </c>
      <c r="D32" s="474"/>
      <c r="E32" s="422"/>
      <c r="F32" s="475" t="s">
        <v>182</v>
      </c>
      <c r="G32" s="476"/>
      <c r="H32" s="477" t="s">
        <v>30</v>
      </c>
      <c r="I32" s="479" t="s">
        <v>189</v>
      </c>
      <c r="J32" s="479"/>
      <c r="K32" s="400" t="s">
        <v>21</v>
      </c>
      <c r="L32" s="400"/>
      <c r="M32" s="463"/>
      <c r="N32" s="483">
        <v>4</v>
      </c>
      <c r="O32" s="474">
        <v>0.47916666666666669</v>
      </c>
      <c r="P32" s="474"/>
      <c r="Q32" s="422"/>
      <c r="R32" s="475" t="s">
        <v>185</v>
      </c>
      <c r="S32" s="476"/>
      <c r="T32" s="477" t="s">
        <v>30</v>
      </c>
      <c r="U32" s="479" t="s">
        <v>187</v>
      </c>
      <c r="V32" s="479"/>
      <c r="W32" s="400" t="s">
        <v>21</v>
      </c>
      <c r="X32" s="400"/>
    </row>
    <row r="33" spans="2:24" ht="9" customHeight="1">
      <c r="B33" s="483"/>
      <c r="C33" s="474"/>
      <c r="D33" s="474"/>
      <c r="E33" s="422"/>
      <c r="F33" s="480"/>
      <c r="G33" s="481"/>
      <c r="H33" s="477"/>
      <c r="I33" s="479"/>
      <c r="J33" s="479"/>
      <c r="K33" s="400"/>
      <c r="L33" s="400"/>
      <c r="M33" s="463"/>
      <c r="N33" s="483"/>
      <c r="O33" s="474"/>
      <c r="P33" s="474"/>
      <c r="Q33" s="422"/>
      <c r="R33" s="480"/>
      <c r="S33" s="481"/>
      <c r="T33" s="477"/>
      <c r="U33" s="479"/>
      <c r="V33" s="479"/>
      <c r="W33" s="400"/>
      <c r="X33" s="400"/>
    </row>
    <row r="34" spans="2:24" ht="9" customHeight="1">
      <c r="B34" s="422">
        <v>5</v>
      </c>
      <c r="C34" s="474">
        <v>0.51388888888888895</v>
      </c>
      <c r="D34" s="474"/>
      <c r="E34" s="422"/>
      <c r="F34" s="475" t="s">
        <v>184</v>
      </c>
      <c r="G34" s="476"/>
      <c r="H34" s="477" t="s">
        <v>30</v>
      </c>
      <c r="I34" s="486" t="s">
        <v>185</v>
      </c>
      <c r="J34" s="470"/>
      <c r="K34" s="400" t="s">
        <v>21</v>
      </c>
      <c r="L34" s="400"/>
      <c r="M34" s="463"/>
      <c r="N34" s="422">
        <v>5</v>
      </c>
      <c r="O34" s="474">
        <v>0.51388888888888895</v>
      </c>
      <c r="P34" s="474"/>
      <c r="Q34" s="422"/>
      <c r="R34" s="475" t="s">
        <v>184</v>
      </c>
      <c r="S34" s="476"/>
      <c r="T34" s="477" t="s">
        <v>30</v>
      </c>
      <c r="U34" s="479" t="s">
        <v>189</v>
      </c>
      <c r="V34" s="479"/>
      <c r="W34" s="400" t="s">
        <v>21</v>
      </c>
      <c r="X34" s="400"/>
    </row>
    <row r="35" spans="2:24" ht="9" customHeight="1">
      <c r="B35" s="422"/>
      <c r="C35" s="474"/>
      <c r="D35" s="474"/>
      <c r="E35" s="422"/>
      <c r="F35" s="480"/>
      <c r="G35" s="481"/>
      <c r="H35" s="477"/>
      <c r="I35" s="486"/>
      <c r="J35" s="470"/>
      <c r="K35" s="400"/>
      <c r="L35" s="400"/>
      <c r="M35" s="463"/>
      <c r="N35" s="422"/>
      <c r="O35" s="474"/>
      <c r="P35" s="474"/>
      <c r="Q35" s="422"/>
      <c r="R35" s="480"/>
      <c r="S35" s="481"/>
      <c r="T35" s="477"/>
      <c r="U35" s="479"/>
      <c r="V35" s="479"/>
      <c r="W35" s="400"/>
      <c r="X35" s="400"/>
    </row>
    <row r="36" spans="2:24" ht="9" customHeight="1">
      <c r="B36" s="483">
        <v>6</v>
      </c>
      <c r="C36" s="474">
        <v>0.54861111111111105</v>
      </c>
      <c r="D36" s="474"/>
      <c r="E36" s="422"/>
      <c r="F36" s="475" t="s">
        <v>186</v>
      </c>
      <c r="G36" s="476"/>
      <c r="H36" s="477" t="s">
        <v>30</v>
      </c>
      <c r="I36" s="476" t="s">
        <v>187</v>
      </c>
      <c r="J36" s="478"/>
      <c r="K36" s="400" t="s">
        <v>21</v>
      </c>
      <c r="L36" s="400"/>
      <c r="M36" s="463"/>
      <c r="N36" s="483">
        <v>6</v>
      </c>
      <c r="O36" s="474">
        <v>0.54861111111111105</v>
      </c>
      <c r="P36" s="474"/>
      <c r="Q36" s="422"/>
      <c r="R36" s="470" t="s">
        <v>186</v>
      </c>
      <c r="S36" s="486"/>
      <c r="T36" s="477" t="s">
        <v>30</v>
      </c>
      <c r="U36" s="486" t="s">
        <v>188</v>
      </c>
      <c r="V36" s="470"/>
      <c r="W36" s="400" t="s">
        <v>21</v>
      </c>
      <c r="X36" s="400"/>
    </row>
    <row r="37" spans="2:24" ht="9" customHeight="1">
      <c r="B37" s="483"/>
      <c r="C37" s="474"/>
      <c r="D37" s="474"/>
      <c r="E37" s="422"/>
      <c r="F37" s="480"/>
      <c r="G37" s="481"/>
      <c r="H37" s="477"/>
      <c r="I37" s="481"/>
      <c r="J37" s="482"/>
      <c r="K37" s="400"/>
      <c r="L37" s="400"/>
      <c r="M37" s="463"/>
      <c r="N37" s="483"/>
      <c r="O37" s="474"/>
      <c r="P37" s="474"/>
      <c r="Q37" s="422"/>
      <c r="R37" s="470"/>
      <c r="S37" s="486"/>
      <c r="T37" s="477"/>
      <c r="U37" s="486"/>
      <c r="V37" s="470"/>
      <c r="W37" s="400"/>
      <c r="X37" s="400"/>
    </row>
    <row r="38" spans="2:24" ht="9" customHeight="1">
      <c r="B38" s="422">
        <v>7</v>
      </c>
      <c r="C38" s="474">
        <v>0.58333333333333337</v>
      </c>
      <c r="D38" s="474"/>
      <c r="E38" s="400"/>
      <c r="F38" s="470" t="s">
        <v>188</v>
      </c>
      <c r="G38" s="486"/>
      <c r="H38" s="477" t="s">
        <v>30</v>
      </c>
      <c r="I38" s="479" t="s">
        <v>189</v>
      </c>
      <c r="J38" s="479"/>
      <c r="K38" s="400" t="s">
        <v>21</v>
      </c>
      <c r="L38" s="400"/>
      <c r="M38" s="463"/>
      <c r="N38" s="422">
        <v>7</v>
      </c>
      <c r="O38" s="474">
        <v>0.58333333333333337</v>
      </c>
      <c r="P38" s="474"/>
      <c r="Q38" s="400"/>
      <c r="R38" s="475" t="s">
        <v>182</v>
      </c>
      <c r="S38" s="476"/>
      <c r="T38" s="477" t="s">
        <v>30</v>
      </c>
      <c r="U38" s="476" t="s">
        <v>185</v>
      </c>
      <c r="V38" s="478"/>
      <c r="W38" s="400" t="s">
        <v>21</v>
      </c>
      <c r="X38" s="400"/>
    </row>
    <row r="39" spans="2:24" ht="9" customHeight="1">
      <c r="B39" s="422"/>
      <c r="C39" s="474"/>
      <c r="D39" s="474"/>
      <c r="E39" s="400"/>
      <c r="F39" s="470"/>
      <c r="G39" s="486"/>
      <c r="H39" s="477"/>
      <c r="I39" s="479"/>
      <c r="J39" s="479"/>
      <c r="K39" s="400"/>
      <c r="L39" s="400"/>
      <c r="M39" s="463"/>
      <c r="N39" s="422"/>
      <c r="O39" s="474"/>
      <c r="P39" s="474"/>
      <c r="Q39" s="400"/>
      <c r="R39" s="480"/>
      <c r="S39" s="481"/>
      <c r="T39" s="477"/>
      <c r="U39" s="481"/>
      <c r="V39" s="482"/>
      <c r="W39" s="400"/>
      <c r="X39" s="400"/>
    </row>
    <row r="40" spans="2:24" ht="9" customHeight="1">
      <c r="B40" s="483">
        <v>8</v>
      </c>
      <c r="C40" s="474"/>
      <c r="D40" s="474"/>
      <c r="E40" s="422"/>
      <c r="F40" s="475"/>
      <c r="G40" s="476"/>
      <c r="H40" s="477" t="s">
        <v>30</v>
      </c>
      <c r="I40" s="486"/>
      <c r="J40" s="470"/>
      <c r="K40" s="400" t="s">
        <v>21</v>
      </c>
      <c r="L40" s="400"/>
      <c r="M40" s="463"/>
      <c r="N40" s="483">
        <v>8</v>
      </c>
      <c r="O40" s="474"/>
      <c r="P40" s="474"/>
      <c r="Q40" s="422"/>
      <c r="R40" s="475"/>
      <c r="S40" s="476"/>
      <c r="T40" s="477" t="s">
        <v>30</v>
      </c>
      <c r="U40" s="479"/>
      <c r="V40" s="479"/>
      <c r="W40" s="400" t="s">
        <v>21</v>
      </c>
      <c r="X40" s="400"/>
    </row>
    <row r="41" spans="2:24" ht="9" customHeight="1">
      <c r="B41" s="483"/>
      <c r="C41" s="474"/>
      <c r="D41" s="474"/>
      <c r="E41" s="422"/>
      <c r="F41" s="480"/>
      <c r="G41" s="481"/>
      <c r="H41" s="477"/>
      <c r="I41" s="486"/>
      <c r="J41" s="470"/>
      <c r="K41" s="400"/>
      <c r="L41" s="400"/>
      <c r="M41" s="463"/>
      <c r="N41" s="483"/>
      <c r="O41" s="474"/>
      <c r="P41" s="474"/>
      <c r="Q41" s="422"/>
      <c r="R41" s="480"/>
      <c r="S41" s="481"/>
      <c r="T41" s="477"/>
      <c r="U41" s="479"/>
      <c r="V41" s="479"/>
      <c r="W41" s="400"/>
      <c r="X41" s="400"/>
    </row>
    <row r="42" spans="2:24" ht="9" customHeight="1">
      <c r="B42" s="422">
        <v>9</v>
      </c>
      <c r="C42" s="474"/>
      <c r="D42" s="474"/>
      <c r="E42" s="422"/>
      <c r="F42" s="475"/>
      <c r="G42" s="476"/>
      <c r="H42" s="477" t="s">
        <v>30</v>
      </c>
      <c r="I42" s="476"/>
      <c r="J42" s="478"/>
      <c r="K42" s="400" t="s">
        <v>21</v>
      </c>
      <c r="L42" s="400"/>
      <c r="M42" s="463"/>
      <c r="N42" s="422">
        <v>9</v>
      </c>
      <c r="O42" s="474"/>
      <c r="P42" s="474"/>
      <c r="Q42" s="422"/>
      <c r="R42" s="470"/>
      <c r="S42" s="486"/>
      <c r="T42" s="477" t="s">
        <v>30</v>
      </c>
      <c r="U42" s="486"/>
      <c r="V42" s="470"/>
      <c r="W42" s="400" t="s">
        <v>21</v>
      </c>
      <c r="X42" s="400"/>
    </row>
    <row r="43" spans="2:24" ht="9" customHeight="1">
      <c r="B43" s="422"/>
      <c r="C43" s="422"/>
      <c r="D43" s="474"/>
      <c r="E43" s="422"/>
      <c r="F43" s="480"/>
      <c r="G43" s="481"/>
      <c r="H43" s="477"/>
      <c r="I43" s="481"/>
      <c r="J43" s="482"/>
      <c r="K43" s="400"/>
      <c r="L43" s="400"/>
      <c r="M43" s="463"/>
      <c r="N43" s="422"/>
      <c r="O43" s="422"/>
      <c r="P43" s="474"/>
      <c r="Q43" s="422"/>
      <c r="R43" s="470"/>
      <c r="S43" s="486"/>
      <c r="T43" s="477"/>
      <c r="U43" s="486"/>
      <c r="V43" s="470"/>
      <c r="W43" s="400"/>
      <c r="X43" s="400"/>
    </row>
    <row r="44" spans="2:24" ht="9" customHeight="1">
      <c r="B44" s="422">
        <v>10</v>
      </c>
      <c r="C44" s="474"/>
      <c r="D44" s="474"/>
      <c r="E44" s="422"/>
      <c r="F44" s="470"/>
      <c r="G44" s="486"/>
      <c r="H44" s="477" t="s">
        <v>30</v>
      </c>
      <c r="I44" s="486"/>
      <c r="J44" s="470"/>
      <c r="K44" s="400" t="s">
        <v>21</v>
      </c>
      <c r="L44" s="400"/>
      <c r="M44" s="463"/>
      <c r="N44" s="422">
        <v>10</v>
      </c>
      <c r="O44" s="474"/>
      <c r="P44" s="474"/>
      <c r="Q44" s="422"/>
      <c r="R44" s="475"/>
      <c r="S44" s="476"/>
      <c r="T44" s="477" t="s">
        <v>30</v>
      </c>
      <c r="U44" s="479"/>
      <c r="V44" s="479"/>
      <c r="W44" s="400" t="s">
        <v>21</v>
      </c>
      <c r="X44" s="400"/>
    </row>
    <row r="45" spans="2:24" ht="9" customHeight="1">
      <c r="B45" s="422"/>
      <c r="C45" s="422"/>
      <c r="D45" s="474"/>
      <c r="E45" s="422"/>
      <c r="F45" s="470"/>
      <c r="G45" s="486"/>
      <c r="H45" s="477"/>
      <c r="I45" s="486"/>
      <c r="J45" s="470"/>
      <c r="K45" s="400"/>
      <c r="L45" s="400"/>
      <c r="M45" s="463"/>
      <c r="N45" s="422"/>
      <c r="O45" s="422"/>
      <c r="P45" s="474"/>
      <c r="Q45" s="422"/>
      <c r="R45" s="480"/>
      <c r="S45" s="481"/>
      <c r="T45" s="477"/>
      <c r="U45" s="479"/>
      <c r="V45" s="479"/>
      <c r="W45" s="400"/>
      <c r="X45" s="400"/>
    </row>
    <row r="46" spans="2:24" ht="9" customHeight="1">
      <c r="B46" s="422">
        <v>11</v>
      </c>
      <c r="C46" s="474"/>
      <c r="D46" s="474"/>
      <c r="E46" s="422"/>
      <c r="F46" s="475"/>
      <c r="G46" s="476"/>
      <c r="H46" s="477" t="s">
        <v>30</v>
      </c>
      <c r="I46" s="479"/>
      <c r="J46" s="479"/>
      <c r="K46" s="400" t="s">
        <v>21</v>
      </c>
      <c r="L46" s="400"/>
      <c r="M46" s="463"/>
    </row>
    <row r="47" spans="2:24" ht="9" customHeight="1">
      <c r="B47" s="422"/>
      <c r="C47" s="422"/>
      <c r="D47" s="474"/>
      <c r="E47" s="422"/>
      <c r="F47" s="480"/>
      <c r="G47" s="481"/>
      <c r="H47" s="477"/>
      <c r="I47" s="479"/>
      <c r="J47" s="479"/>
      <c r="K47" s="400"/>
      <c r="L47" s="400"/>
      <c r="M47" s="463"/>
    </row>
    <row r="48" spans="2:24" ht="9" customHeight="1">
      <c r="M48" s="463"/>
    </row>
    <row r="49" spans="9:13" ht="9" customHeight="1">
      <c r="M49" s="463"/>
    </row>
    <row r="50" spans="9:13" ht="9" customHeight="1">
      <c r="M50" s="463"/>
    </row>
    <row r="51" spans="9:13" ht="9" customHeight="1">
      <c r="I51" s="487"/>
      <c r="J51" s="487"/>
      <c r="K51" s="448"/>
      <c r="L51" s="487"/>
      <c r="M51" s="487"/>
    </row>
    <row r="52" spans="9:13" ht="9" customHeight="1">
      <c r="I52" s="487"/>
      <c r="J52" s="487"/>
      <c r="K52" s="448"/>
      <c r="L52" s="487"/>
      <c r="M52" s="487"/>
    </row>
    <row r="53" spans="9:13" ht="9" customHeight="1">
      <c r="M53" s="463"/>
    </row>
    <row r="54" spans="9:13" ht="9" customHeight="1">
      <c r="M54" s="463"/>
    </row>
    <row r="55" spans="9:13" ht="9" customHeight="1">
      <c r="M55" s="463"/>
    </row>
    <row r="56" spans="9:13" ht="9" customHeight="1">
      <c r="M56" s="463"/>
    </row>
    <row r="57" spans="9:13" ht="9" customHeight="1">
      <c r="M57" s="463"/>
    </row>
  </sheetData>
  <mergeCells count="192">
    <mergeCell ref="K46:L47"/>
    <mergeCell ref="I51:J52"/>
    <mergeCell ref="K51:K52"/>
    <mergeCell ref="L51:M52"/>
    <mergeCell ref="B46:B47"/>
    <mergeCell ref="C46:D47"/>
    <mergeCell ref="E46:E47"/>
    <mergeCell ref="F46:G47"/>
    <mergeCell ref="H46:H47"/>
    <mergeCell ref="I46:J47"/>
    <mergeCell ref="O44:P45"/>
    <mergeCell ref="Q44:Q45"/>
    <mergeCell ref="R44:S45"/>
    <mergeCell ref="T44:T45"/>
    <mergeCell ref="U44:V45"/>
    <mergeCell ref="W44:X45"/>
    <mergeCell ref="U42:V43"/>
    <mergeCell ref="W42:X43"/>
    <mergeCell ref="B44:B45"/>
    <mergeCell ref="C44:D45"/>
    <mergeCell ref="E44:E45"/>
    <mergeCell ref="F44:G45"/>
    <mergeCell ref="H44:H45"/>
    <mergeCell ref="I44:J45"/>
    <mergeCell ref="K44:L45"/>
    <mergeCell ref="N44:N45"/>
    <mergeCell ref="K42:L43"/>
    <mergeCell ref="N42:N43"/>
    <mergeCell ref="O42:P43"/>
    <mergeCell ref="Q42:Q43"/>
    <mergeCell ref="R42:S43"/>
    <mergeCell ref="T42:T43"/>
    <mergeCell ref="B42:B43"/>
    <mergeCell ref="C42:D43"/>
    <mergeCell ref="E42:E43"/>
    <mergeCell ref="F42:G43"/>
    <mergeCell ref="H42:H43"/>
    <mergeCell ref="I42:J43"/>
    <mergeCell ref="O40:P41"/>
    <mergeCell ref="Q40:Q41"/>
    <mergeCell ref="R40:S41"/>
    <mergeCell ref="T40:T41"/>
    <mergeCell ref="U40:V41"/>
    <mergeCell ref="W40:X41"/>
    <mergeCell ref="U38:V39"/>
    <mergeCell ref="W38:X39"/>
    <mergeCell ref="B40:B41"/>
    <mergeCell ref="C40:D41"/>
    <mergeCell ref="E40:E41"/>
    <mergeCell ref="F40:G41"/>
    <mergeCell ref="H40:H41"/>
    <mergeCell ref="I40:J41"/>
    <mergeCell ref="K40:L41"/>
    <mergeCell ref="N40:N41"/>
    <mergeCell ref="K38:L39"/>
    <mergeCell ref="N38:N39"/>
    <mergeCell ref="O38:P39"/>
    <mergeCell ref="Q38:Q39"/>
    <mergeCell ref="R38:S39"/>
    <mergeCell ref="T38:T39"/>
    <mergeCell ref="B38:B39"/>
    <mergeCell ref="C38:D39"/>
    <mergeCell ref="E38:E39"/>
    <mergeCell ref="F38:G39"/>
    <mergeCell ref="H38:H39"/>
    <mergeCell ref="I38:J39"/>
    <mergeCell ref="O36:P37"/>
    <mergeCell ref="Q36:Q37"/>
    <mergeCell ref="R36:S37"/>
    <mergeCell ref="T36:T37"/>
    <mergeCell ref="U36:V37"/>
    <mergeCell ref="W36:X37"/>
    <mergeCell ref="U34:V35"/>
    <mergeCell ref="W34:X35"/>
    <mergeCell ref="B36:B37"/>
    <mergeCell ref="C36:D37"/>
    <mergeCell ref="E36:E37"/>
    <mergeCell ref="F36:G37"/>
    <mergeCell ref="H36:H37"/>
    <mergeCell ref="I36:J37"/>
    <mergeCell ref="K36:L37"/>
    <mergeCell ref="N36:N37"/>
    <mergeCell ref="K34:L35"/>
    <mergeCell ref="N34:N35"/>
    <mergeCell ref="O34:P35"/>
    <mergeCell ref="Q34:Q35"/>
    <mergeCell ref="R34:S35"/>
    <mergeCell ref="T34:T35"/>
    <mergeCell ref="B34:B35"/>
    <mergeCell ref="C34:D35"/>
    <mergeCell ref="E34:E35"/>
    <mergeCell ref="F34:G35"/>
    <mergeCell ref="H34:H35"/>
    <mergeCell ref="I34:J35"/>
    <mergeCell ref="O32:P33"/>
    <mergeCell ref="Q32:Q33"/>
    <mergeCell ref="R32:S33"/>
    <mergeCell ref="T32:T33"/>
    <mergeCell ref="U32:V33"/>
    <mergeCell ref="W32:X33"/>
    <mergeCell ref="U30:V31"/>
    <mergeCell ref="W30:X31"/>
    <mergeCell ref="B32:B33"/>
    <mergeCell ref="C32:D33"/>
    <mergeCell ref="E32:E33"/>
    <mergeCell ref="F32:G33"/>
    <mergeCell ref="H32:H33"/>
    <mergeCell ref="I32:J33"/>
    <mergeCell ref="K32:L33"/>
    <mergeCell ref="N32:N33"/>
    <mergeCell ref="K30:L31"/>
    <mergeCell ref="N30:N31"/>
    <mergeCell ref="O30:P31"/>
    <mergeCell ref="Q30:Q31"/>
    <mergeCell ref="R30:S31"/>
    <mergeCell ref="T30:T31"/>
    <mergeCell ref="B30:B31"/>
    <mergeCell ref="C30:D31"/>
    <mergeCell ref="E30:E31"/>
    <mergeCell ref="F30:G31"/>
    <mergeCell ref="H30:H31"/>
    <mergeCell ref="I30:J31"/>
    <mergeCell ref="O28:P29"/>
    <mergeCell ref="Q28:Q29"/>
    <mergeCell ref="R28:S29"/>
    <mergeCell ref="T28:T29"/>
    <mergeCell ref="U28:V29"/>
    <mergeCell ref="W28:X29"/>
    <mergeCell ref="U26:V27"/>
    <mergeCell ref="W26:X27"/>
    <mergeCell ref="B28:B29"/>
    <mergeCell ref="C28:D29"/>
    <mergeCell ref="E28:E29"/>
    <mergeCell ref="F28:G29"/>
    <mergeCell ref="H28:H29"/>
    <mergeCell ref="I28:J29"/>
    <mergeCell ref="K28:L29"/>
    <mergeCell ref="N28:N29"/>
    <mergeCell ref="K26:L27"/>
    <mergeCell ref="N26:N27"/>
    <mergeCell ref="O26:P27"/>
    <mergeCell ref="Q26:Q27"/>
    <mergeCell ref="R26:S27"/>
    <mergeCell ref="T26:T27"/>
    <mergeCell ref="O24:P25"/>
    <mergeCell ref="Q24:Q25"/>
    <mergeCell ref="R24:V25"/>
    <mergeCell ref="W24:X25"/>
    <mergeCell ref="B26:B27"/>
    <mergeCell ref="C26:D27"/>
    <mergeCell ref="E26:E27"/>
    <mergeCell ref="F26:G27"/>
    <mergeCell ref="H26:H27"/>
    <mergeCell ref="I26:J27"/>
    <mergeCell ref="B24:B25"/>
    <mergeCell ref="C24:D25"/>
    <mergeCell ref="E24:E25"/>
    <mergeCell ref="F24:J25"/>
    <mergeCell ref="K24:L25"/>
    <mergeCell ref="N24:N25"/>
    <mergeCell ref="N22:N23"/>
    <mergeCell ref="O22:P23"/>
    <mergeCell ref="Q22:Q23"/>
    <mergeCell ref="R22:V23"/>
    <mergeCell ref="W22:W23"/>
    <mergeCell ref="X22:X23"/>
    <mergeCell ref="B22:B23"/>
    <mergeCell ref="C22:D23"/>
    <mergeCell ref="E22:E23"/>
    <mergeCell ref="F22:J23"/>
    <mergeCell ref="K22:K23"/>
    <mergeCell ref="L22:L23"/>
    <mergeCell ref="B15:L16"/>
    <mergeCell ref="N15:X16"/>
    <mergeCell ref="B17:L18"/>
    <mergeCell ref="N17:X18"/>
    <mergeCell ref="B19:L21"/>
    <mergeCell ref="N19:X21"/>
    <mergeCell ref="B10:D12"/>
    <mergeCell ref="E10:L12"/>
    <mergeCell ref="N10:P12"/>
    <mergeCell ref="Q10:X12"/>
    <mergeCell ref="B13:C14"/>
    <mergeCell ref="D13:L14"/>
    <mergeCell ref="N13:O14"/>
    <mergeCell ref="P13:X14"/>
    <mergeCell ref="V1:W2"/>
    <mergeCell ref="E2:G2"/>
    <mergeCell ref="H2:K2"/>
    <mergeCell ref="E4:O5"/>
    <mergeCell ref="E6:R7"/>
    <mergeCell ref="A9:L9"/>
  </mergeCells>
  <phoneticPr fontId="3"/>
  <pageMargins left="0.59027777777777801" right="0.39374999999999999" top="0.59027777777777801" bottom="0.78749999999999998" header="0.51180555555555496" footer="0.51180555555555496"/>
  <pageSetup paperSize="9" firstPageNumber="0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7632-770A-4902-9548-3AFC0C14D301}">
  <dimension ref="A1:AJR57"/>
  <sheetViews>
    <sheetView showGridLines="0" view="pageBreakPreview" zoomScaleNormal="100" zoomScaleSheetLayoutView="100" zoomScalePageLayoutView="115" workbookViewId="0">
      <selection activeCell="AH8" sqref="AH8"/>
    </sheetView>
  </sheetViews>
  <sheetFormatPr defaultColWidth="3.33203125" defaultRowHeight="13.2"/>
  <cols>
    <col min="1" max="13" width="4.109375" style="455" customWidth="1"/>
    <col min="14" max="954" width="3.33203125" style="455"/>
    <col min="955" max="16384" width="3.33203125" style="380"/>
  </cols>
  <sheetData>
    <row r="1" spans="1:27" ht="9" customHeight="1">
      <c r="A1" s="371"/>
      <c r="B1" s="451"/>
      <c r="C1" s="451"/>
      <c r="D1" s="451"/>
      <c r="E1" s="380"/>
      <c r="F1" s="380"/>
      <c r="G1" s="380"/>
      <c r="H1" s="380"/>
      <c r="I1" s="380"/>
      <c r="J1" s="380"/>
      <c r="K1" s="380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3"/>
      <c r="W1" s="453"/>
      <c r="X1" s="452"/>
      <c r="Y1" s="452"/>
      <c r="Z1" s="452"/>
      <c r="AA1" s="454"/>
    </row>
    <row r="2" spans="1:27" ht="9" customHeight="1">
      <c r="A2" s="371"/>
      <c r="B2" s="451"/>
      <c r="C2" s="451"/>
      <c r="D2" s="451"/>
      <c r="E2" s="456"/>
      <c r="F2" s="456"/>
      <c r="G2" s="456"/>
      <c r="H2" s="457"/>
      <c r="I2" s="457"/>
      <c r="J2" s="457"/>
      <c r="K2" s="457"/>
      <c r="L2" s="458"/>
      <c r="M2" s="458"/>
      <c r="N2" s="458"/>
      <c r="O2" s="452"/>
      <c r="P2" s="452"/>
      <c r="Q2" s="452"/>
      <c r="R2" s="452"/>
      <c r="S2" s="452"/>
      <c r="T2" s="452"/>
      <c r="U2" s="452"/>
      <c r="V2" s="453"/>
      <c r="W2" s="453"/>
      <c r="X2" s="452"/>
      <c r="Y2" s="452"/>
      <c r="Z2" s="452"/>
      <c r="AA2" s="454"/>
    </row>
    <row r="3" spans="1:27" ht="9" customHeight="1">
      <c r="A3" s="371"/>
      <c r="B3" s="451"/>
      <c r="C3" s="451"/>
      <c r="D3" s="451"/>
      <c r="E3" s="380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2"/>
      <c r="Y3" s="452"/>
      <c r="Z3" s="452"/>
      <c r="AA3" s="458"/>
    </row>
    <row r="4" spans="1:27" ht="9" customHeight="1">
      <c r="A4" s="371"/>
      <c r="B4" s="451"/>
      <c r="C4" s="451"/>
      <c r="D4" s="451"/>
      <c r="E4" s="386" t="s">
        <v>197</v>
      </c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79"/>
      <c r="Q4" s="379"/>
      <c r="R4" s="379"/>
      <c r="S4" s="458"/>
      <c r="T4" s="458"/>
      <c r="U4" s="458"/>
      <c r="V4" s="458"/>
      <c r="W4" s="458"/>
      <c r="X4" s="452"/>
      <c r="Y4" s="452"/>
      <c r="Z4" s="452"/>
      <c r="AA4" s="458"/>
    </row>
    <row r="5" spans="1:27" ht="9" customHeight="1">
      <c r="A5" s="371"/>
      <c r="B5" s="387"/>
      <c r="C5" s="387"/>
      <c r="D5" s="387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71"/>
      <c r="Q5" s="371"/>
      <c r="R5" s="371"/>
      <c r="S5" s="380"/>
      <c r="T5" s="380"/>
      <c r="U5" s="380"/>
      <c r="V5" s="380"/>
      <c r="W5" s="452"/>
      <c r="X5" s="452"/>
      <c r="Y5" s="452"/>
      <c r="Z5" s="452"/>
      <c r="AA5" s="458"/>
    </row>
    <row r="6" spans="1:27" ht="9" customHeight="1">
      <c r="A6" s="371"/>
      <c r="B6" s="387"/>
      <c r="C6" s="387"/>
      <c r="D6" s="387"/>
      <c r="E6" s="388" t="s">
        <v>173</v>
      </c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452"/>
      <c r="T6" s="452"/>
      <c r="U6" s="452"/>
      <c r="V6" s="452"/>
      <c r="W6" s="452"/>
      <c r="X6" s="452"/>
      <c r="Y6" s="452"/>
      <c r="Z6" s="452"/>
      <c r="AA6" s="458"/>
    </row>
    <row r="7" spans="1:27" ht="9" customHeight="1">
      <c r="A7" s="371"/>
      <c r="B7" s="387"/>
      <c r="C7" s="387"/>
      <c r="D7" s="387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452"/>
      <c r="T7" s="452"/>
      <c r="U7" s="452"/>
      <c r="V7" s="452"/>
      <c r="W7" s="452"/>
      <c r="X7" s="459"/>
      <c r="Y7" s="459"/>
      <c r="Z7" s="459"/>
      <c r="AA7" s="458"/>
    </row>
    <row r="8" spans="1:27" ht="9" customHeight="1">
      <c r="A8" s="460"/>
      <c r="B8" s="460"/>
      <c r="C8" s="461"/>
      <c r="D8" s="462"/>
      <c r="E8" s="463"/>
      <c r="F8" s="463"/>
      <c r="G8" s="464"/>
      <c r="H8" s="464"/>
      <c r="I8" s="463"/>
      <c r="J8" s="463"/>
      <c r="K8" s="463"/>
      <c r="L8" s="463"/>
      <c r="M8" s="464"/>
      <c r="N8" s="464"/>
      <c r="O8" s="463"/>
      <c r="P8" s="463"/>
      <c r="Q8" s="463"/>
      <c r="R8" s="463"/>
      <c r="S8" s="463"/>
      <c r="T8" s="463"/>
      <c r="U8" s="463"/>
      <c r="V8" s="463"/>
      <c r="W8" s="380"/>
      <c r="X8" s="380"/>
      <c r="Y8" s="380"/>
      <c r="Z8" s="380"/>
      <c r="AA8" s="380"/>
    </row>
    <row r="9" spans="1:27" ht="9" customHeight="1">
      <c r="A9" s="465"/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6"/>
      <c r="N9" s="466"/>
      <c r="O9" s="466"/>
      <c r="P9" s="466"/>
      <c r="Q9" s="466"/>
      <c r="R9" s="466"/>
      <c r="S9" s="446"/>
      <c r="T9" s="446"/>
      <c r="U9" s="446"/>
      <c r="V9" s="463"/>
      <c r="W9" s="380"/>
      <c r="X9" s="380"/>
      <c r="Y9" s="380"/>
      <c r="Z9" s="380"/>
      <c r="AA9" s="380"/>
    </row>
    <row r="10" spans="1:27" ht="9" customHeight="1">
      <c r="A10" s="446"/>
      <c r="B10" s="398" t="s">
        <v>174</v>
      </c>
      <c r="C10" s="398"/>
      <c r="D10" s="398"/>
      <c r="E10" s="398" t="s">
        <v>2</v>
      </c>
      <c r="F10" s="398"/>
      <c r="G10" s="398"/>
      <c r="H10" s="398"/>
      <c r="I10" s="398"/>
      <c r="J10" s="398"/>
      <c r="K10" s="398"/>
      <c r="L10" s="398"/>
      <c r="M10" s="464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446"/>
      <c r="Z10" s="446"/>
      <c r="AA10" s="380"/>
    </row>
    <row r="11" spans="1:27" ht="9" customHeight="1">
      <c r="A11" s="446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464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446"/>
      <c r="Z11" s="446"/>
      <c r="AA11" s="380"/>
    </row>
    <row r="12" spans="1:27" ht="9" customHeight="1">
      <c r="A12" s="446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464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446"/>
      <c r="Z12" s="446"/>
      <c r="AA12" s="380"/>
    </row>
    <row r="13" spans="1:27" ht="9" customHeight="1">
      <c r="A13" s="380"/>
      <c r="B13" s="456" t="str">
        <f>B10</f>
        <v>６年の部：</v>
      </c>
      <c r="C13" s="456"/>
      <c r="D13" s="456" t="s">
        <v>190</v>
      </c>
      <c r="E13" s="456"/>
      <c r="F13" s="456"/>
      <c r="G13" s="456"/>
      <c r="H13" s="456"/>
      <c r="I13" s="456"/>
      <c r="J13" s="456"/>
      <c r="K13" s="456"/>
      <c r="L13" s="456"/>
      <c r="M13" s="467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67"/>
      <c r="Z13" s="467"/>
      <c r="AA13" s="380"/>
    </row>
    <row r="14" spans="1:27" ht="9" customHeight="1">
      <c r="A14" s="380"/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67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67"/>
      <c r="Z14" s="467"/>
      <c r="AA14" s="463"/>
    </row>
    <row r="15" spans="1:27" ht="9" customHeight="1">
      <c r="A15" s="380"/>
      <c r="B15" s="456" t="s">
        <v>192</v>
      </c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4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46"/>
      <c r="Z15" s="446"/>
      <c r="AA15" s="463"/>
    </row>
    <row r="16" spans="1:27" ht="9" customHeight="1">
      <c r="A16" s="380"/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63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63"/>
      <c r="Z16" s="463"/>
      <c r="AA16" s="463"/>
    </row>
    <row r="17" spans="1:27" ht="9" customHeight="1">
      <c r="A17" s="463"/>
      <c r="B17" s="468" t="s">
        <v>193</v>
      </c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3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3"/>
      <c r="Z17" s="463"/>
      <c r="AA17" s="463"/>
    </row>
    <row r="18" spans="1:27" ht="9" customHeight="1">
      <c r="A18" s="463"/>
      <c r="B18" s="468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3"/>
      <c r="N18" s="488"/>
      <c r="O18" s="488"/>
      <c r="P18" s="488"/>
      <c r="Q18" s="488"/>
      <c r="R18" s="488"/>
      <c r="S18" s="488"/>
      <c r="T18" s="488"/>
      <c r="U18" s="488"/>
      <c r="V18" s="488"/>
      <c r="W18" s="488"/>
      <c r="X18" s="488"/>
      <c r="Y18" s="463"/>
      <c r="Z18" s="463"/>
      <c r="AA18" s="463"/>
    </row>
    <row r="19" spans="1:27" ht="9" customHeight="1">
      <c r="B19" s="469" t="s">
        <v>198</v>
      </c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3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63"/>
      <c r="Z19" s="463"/>
      <c r="AA19" s="463"/>
    </row>
    <row r="20" spans="1:27" ht="9" customHeight="1"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3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63"/>
      <c r="Z20" s="463"/>
      <c r="AA20" s="463"/>
    </row>
    <row r="21" spans="1:27" ht="9" customHeight="1"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3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63"/>
      <c r="Z21" s="463"/>
      <c r="AA21" s="463"/>
    </row>
    <row r="22" spans="1:27" ht="9" customHeight="1">
      <c r="B22" s="473" t="s">
        <v>22</v>
      </c>
      <c r="C22" s="471" t="s">
        <v>23</v>
      </c>
      <c r="D22" s="490"/>
      <c r="E22" s="491" t="s">
        <v>24</v>
      </c>
      <c r="F22" s="471" t="s">
        <v>25</v>
      </c>
      <c r="G22" s="492"/>
      <c r="H22" s="492"/>
      <c r="I22" s="492"/>
      <c r="J22" s="490"/>
      <c r="K22" s="473" t="s">
        <v>26</v>
      </c>
      <c r="L22" s="473" t="s">
        <v>27</v>
      </c>
      <c r="M22" s="463"/>
    </row>
    <row r="23" spans="1:27" ht="9" customHeight="1">
      <c r="B23" s="493"/>
      <c r="C23" s="494"/>
      <c r="D23" s="495"/>
      <c r="E23" s="496"/>
      <c r="F23" s="494"/>
      <c r="G23" s="497"/>
      <c r="H23" s="497"/>
      <c r="I23" s="497"/>
      <c r="J23" s="495"/>
      <c r="K23" s="493"/>
      <c r="L23" s="493"/>
      <c r="M23" s="463"/>
    </row>
    <row r="24" spans="1:27" ht="9" customHeight="1">
      <c r="B24" s="473"/>
      <c r="C24" s="472">
        <v>0.3125</v>
      </c>
      <c r="D24" s="472"/>
      <c r="E24" s="473"/>
      <c r="F24" s="471" t="s">
        <v>28</v>
      </c>
      <c r="G24" s="492"/>
      <c r="H24" s="492"/>
      <c r="I24" s="492"/>
      <c r="J24" s="490"/>
      <c r="K24" s="471" t="s">
        <v>29</v>
      </c>
      <c r="L24" s="490"/>
      <c r="M24" s="463"/>
    </row>
    <row r="25" spans="1:27" ht="9" customHeight="1">
      <c r="B25" s="493"/>
      <c r="C25" s="471"/>
      <c r="D25" s="472"/>
      <c r="E25" s="493"/>
      <c r="F25" s="494"/>
      <c r="G25" s="497"/>
      <c r="H25" s="497"/>
      <c r="I25" s="497"/>
      <c r="J25" s="495"/>
      <c r="K25" s="494"/>
      <c r="L25" s="495"/>
      <c r="M25" s="463"/>
    </row>
    <row r="26" spans="1:27" ht="9" customHeight="1">
      <c r="B26" s="473">
        <v>1</v>
      </c>
      <c r="C26" s="474">
        <v>0.375</v>
      </c>
      <c r="D26" s="474"/>
      <c r="E26" s="473"/>
      <c r="F26" s="475" t="s">
        <v>185</v>
      </c>
      <c r="G26" s="476"/>
      <c r="H26" s="492" t="s">
        <v>30</v>
      </c>
      <c r="I26" s="476" t="s">
        <v>188</v>
      </c>
      <c r="J26" s="478"/>
      <c r="K26" s="475" t="s">
        <v>196</v>
      </c>
      <c r="L26" s="478"/>
      <c r="M26" s="463"/>
    </row>
    <row r="27" spans="1:27" ht="9" customHeight="1">
      <c r="B27" s="493"/>
      <c r="C27" s="422"/>
      <c r="D27" s="474"/>
      <c r="E27" s="493"/>
      <c r="F27" s="480"/>
      <c r="G27" s="481"/>
      <c r="H27" s="497"/>
      <c r="I27" s="481"/>
      <c r="J27" s="482"/>
      <c r="K27" s="480"/>
      <c r="L27" s="482"/>
      <c r="M27" s="463"/>
    </row>
    <row r="28" spans="1:27" ht="9" customHeight="1">
      <c r="B28" s="473">
        <v>2</v>
      </c>
      <c r="C28" s="484">
        <v>0.40972222222222227</v>
      </c>
      <c r="D28" s="484"/>
      <c r="E28" s="473"/>
      <c r="F28" s="475" t="s">
        <v>186</v>
      </c>
      <c r="G28" s="476"/>
      <c r="H28" s="492" t="s">
        <v>30</v>
      </c>
      <c r="I28" s="476" t="s">
        <v>189</v>
      </c>
      <c r="J28" s="478"/>
      <c r="K28" s="471" t="s">
        <v>21</v>
      </c>
      <c r="L28" s="490"/>
      <c r="M28" s="463"/>
    </row>
    <row r="29" spans="1:27" ht="9" customHeight="1">
      <c r="B29" s="493"/>
      <c r="C29" s="483"/>
      <c r="D29" s="484"/>
      <c r="E29" s="493"/>
      <c r="F29" s="480"/>
      <c r="G29" s="481"/>
      <c r="H29" s="497"/>
      <c r="I29" s="481"/>
      <c r="J29" s="482"/>
      <c r="K29" s="494"/>
      <c r="L29" s="495"/>
      <c r="M29" s="463"/>
    </row>
    <row r="30" spans="1:27" ht="9" customHeight="1">
      <c r="B30" s="473">
        <v>3</v>
      </c>
      <c r="C30" s="474">
        <v>0.44444444444444442</v>
      </c>
      <c r="D30" s="474"/>
      <c r="E30" s="473"/>
      <c r="F30" s="475" t="s">
        <v>182</v>
      </c>
      <c r="G30" s="476"/>
      <c r="H30" s="492" t="s">
        <v>30</v>
      </c>
      <c r="I30" s="476" t="s">
        <v>187</v>
      </c>
      <c r="J30" s="478"/>
      <c r="K30" s="471" t="s">
        <v>21</v>
      </c>
      <c r="L30" s="490"/>
      <c r="M30" s="463"/>
    </row>
    <row r="31" spans="1:27" ht="9" customHeight="1">
      <c r="B31" s="493"/>
      <c r="C31" s="422"/>
      <c r="D31" s="474"/>
      <c r="E31" s="493"/>
      <c r="F31" s="480"/>
      <c r="G31" s="481"/>
      <c r="H31" s="497"/>
      <c r="I31" s="481"/>
      <c r="J31" s="482"/>
      <c r="K31" s="494"/>
      <c r="L31" s="495"/>
      <c r="M31" s="463"/>
    </row>
    <row r="32" spans="1:27" ht="9" customHeight="1">
      <c r="B32" s="473">
        <v>4</v>
      </c>
      <c r="C32" s="474">
        <v>0.47916666666666669</v>
      </c>
      <c r="D32" s="474"/>
      <c r="E32" s="473"/>
      <c r="F32" s="475" t="s">
        <v>184</v>
      </c>
      <c r="G32" s="476"/>
      <c r="H32" s="492" t="s">
        <v>30</v>
      </c>
      <c r="I32" s="476" t="s">
        <v>188</v>
      </c>
      <c r="J32" s="478"/>
      <c r="K32" s="471" t="s">
        <v>21</v>
      </c>
      <c r="L32" s="490"/>
      <c r="M32" s="463"/>
    </row>
    <row r="33" spans="2:13" ht="9" customHeight="1">
      <c r="B33" s="493"/>
      <c r="C33" s="474"/>
      <c r="D33" s="474"/>
      <c r="E33" s="493"/>
      <c r="F33" s="480"/>
      <c r="G33" s="481"/>
      <c r="H33" s="497"/>
      <c r="I33" s="481"/>
      <c r="J33" s="482"/>
      <c r="K33" s="494"/>
      <c r="L33" s="495"/>
      <c r="M33" s="463"/>
    </row>
    <row r="34" spans="2:13" ht="9" customHeight="1">
      <c r="B34" s="473">
        <v>5</v>
      </c>
      <c r="C34" s="474">
        <v>0.51388888888888895</v>
      </c>
      <c r="D34" s="474"/>
      <c r="E34" s="473"/>
      <c r="F34" s="475" t="s">
        <v>185</v>
      </c>
      <c r="G34" s="476"/>
      <c r="H34" s="492" t="s">
        <v>30</v>
      </c>
      <c r="I34" s="476" t="s">
        <v>189</v>
      </c>
      <c r="J34" s="478"/>
      <c r="K34" s="471" t="s">
        <v>21</v>
      </c>
      <c r="L34" s="490"/>
      <c r="M34" s="463"/>
    </row>
    <row r="35" spans="2:13" ht="9" customHeight="1">
      <c r="B35" s="493"/>
      <c r="C35" s="474"/>
      <c r="D35" s="474"/>
      <c r="E35" s="493"/>
      <c r="F35" s="480"/>
      <c r="G35" s="481"/>
      <c r="H35" s="497"/>
      <c r="I35" s="481"/>
      <c r="J35" s="482"/>
      <c r="K35" s="494"/>
      <c r="L35" s="495"/>
      <c r="M35" s="463"/>
    </row>
    <row r="36" spans="2:13" ht="9" customHeight="1">
      <c r="B36" s="473">
        <v>6</v>
      </c>
      <c r="C36" s="474">
        <v>0.54861111111111105</v>
      </c>
      <c r="D36" s="474"/>
      <c r="E36" s="473"/>
      <c r="F36" s="475" t="s">
        <v>182</v>
      </c>
      <c r="G36" s="476"/>
      <c r="H36" s="492" t="s">
        <v>30</v>
      </c>
      <c r="I36" s="476" t="s">
        <v>186</v>
      </c>
      <c r="J36" s="478"/>
      <c r="K36" s="471" t="s">
        <v>21</v>
      </c>
      <c r="L36" s="490"/>
      <c r="M36" s="463"/>
    </row>
    <row r="37" spans="2:13" ht="9" customHeight="1">
      <c r="B37" s="493"/>
      <c r="C37" s="474"/>
      <c r="D37" s="474"/>
      <c r="E37" s="493"/>
      <c r="F37" s="480"/>
      <c r="G37" s="481"/>
      <c r="H37" s="497"/>
      <c r="I37" s="481"/>
      <c r="J37" s="482"/>
      <c r="K37" s="494"/>
      <c r="L37" s="495"/>
      <c r="M37" s="463"/>
    </row>
    <row r="38" spans="2:13" ht="9" customHeight="1">
      <c r="B38" s="473">
        <v>7</v>
      </c>
      <c r="C38" s="474">
        <v>0.58333333333333337</v>
      </c>
      <c r="D38" s="474"/>
      <c r="E38" s="473"/>
      <c r="F38" s="475" t="s">
        <v>184</v>
      </c>
      <c r="G38" s="476"/>
      <c r="H38" s="492" t="s">
        <v>30</v>
      </c>
      <c r="I38" s="476" t="s">
        <v>187</v>
      </c>
      <c r="J38" s="478"/>
      <c r="K38" s="471" t="s">
        <v>21</v>
      </c>
      <c r="L38" s="490"/>
      <c r="M38" s="463"/>
    </row>
    <row r="39" spans="2:13" ht="9" customHeight="1">
      <c r="B39" s="493"/>
      <c r="C39" s="474"/>
      <c r="D39" s="474"/>
      <c r="E39" s="493"/>
      <c r="F39" s="480"/>
      <c r="G39" s="481"/>
      <c r="H39" s="497"/>
      <c r="I39" s="481"/>
      <c r="J39" s="482"/>
      <c r="K39" s="494"/>
      <c r="L39" s="495"/>
      <c r="M39" s="463"/>
    </row>
    <row r="40" spans="2:13" ht="9" customHeight="1">
      <c r="B40" s="473">
        <v>8</v>
      </c>
      <c r="C40" s="498"/>
      <c r="D40" s="499"/>
      <c r="E40" s="473"/>
      <c r="F40" s="475"/>
      <c r="G40" s="476"/>
      <c r="H40" s="492" t="s">
        <v>30</v>
      </c>
      <c r="I40" s="476"/>
      <c r="J40" s="478"/>
      <c r="K40" s="471" t="s">
        <v>21</v>
      </c>
      <c r="L40" s="490"/>
      <c r="M40" s="463"/>
    </row>
    <row r="41" spans="2:13" ht="9" customHeight="1">
      <c r="B41" s="493"/>
      <c r="C41" s="500"/>
      <c r="D41" s="501"/>
      <c r="E41" s="493"/>
      <c r="F41" s="480"/>
      <c r="G41" s="481"/>
      <c r="H41" s="497"/>
      <c r="I41" s="481"/>
      <c r="J41" s="482"/>
      <c r="K41" s="494"/>
      <c r="L41" s="495"/>
      <c r="M41" s="463"/>
    </row>
    <row r="42" spans="2:13" ht="9" customHeight="1">
      <c r="B42" s="473">
        <v>9</v>
      </c>
      <c r="C42" s="498"/>
      <c r="D42" s="499"/>
      <c r="E42" s="473"/>
      <c r="F42" s="475"/>
      <c r="G42" s="476"/>
      <c r="H42" s="492" t="s">
        <v>30</v>
      </c>
      <c r="I42" s="476"/>
      <c r="J42" s="478"/>
      <c r="K42" s="471" t="s">
        <v>21</v>
      </c>
      <c r="L42" s="490"/>
      <c r="M42" s="463"/>
    </row>
    <row r="43" spans="2:13" ht="9" customHeight="1">
      <c r="B43" s="493"/>
      <c r="C43" s="500"/>
      <c r="D43" s="501"/>
      <c r="E43" s="493"/>
      <c r="F43" s="480"/>
      <c r="G43" s="481"/>
      <c r="H43" s="497"/>
      <c r="I43" s="481"/>
      <c r="J43" s="482"/>
      <c r="K43" s="494"/>
      <c r="L43" s="495"/>
      <c r="M43" s="463"/>
    </row>
    <row r="44" spans="2:13" ht="9" customHeight="1">
      <c r="B44" s="473">
        <v>10</v>
      </c>
      <c r="C44" s="498"/>
      <c r="D44" s="499"/>
      <c r="E44" s="473"/>
      <c r="F44" s="475"/>
      <c r="G44" s="476"/>
      <c r="H44" s="492" t="s">
        <v>30</v>
      </c>
      <c r="I44" s="476"/>
      <c r="J44" s="478"/>
      <c r="K44" s="471" t="s">
        <v>21</v>
      </c>
      <c r="L44" s="490"/>
      <c r="M44" s="463"/>
    </row>
    <row r="45" spans="2:13" ht="9" customHeight="1">
      <c r="B45" s="493"/>
      <c r="C45" s="500"/>
      <c r="D45" s="501"/>
      <c r="E45" s="493"/>
      <c r="F45" s="480"/>
      <c r="G45" s="481"/>
      <c r="H45" s="497"/>
      <c r="I45" s="481"/>
      <c r="J45" s="482"/>
      <c r="K45" s="494"/>
      <c r="L45" s="495"/>
      <c r="M45" s="463"/>
    </row>
    <row r="46" spans="2:13" ht="9" customHeight="1">
      <c r="B46" s="422">
        <v>11</v>
      </c>
      <c r="C46" s="474"/>
      <c r="D46" s="474"/>
      <c r="E46" s="422"/>
      <c r="F46" s="475"/>
      <c r="G46" s="476"/>
      <c r="H46" s="477" t="s">
        <v>30</v>
      </c>
      <c r="I46" s="479"/>
      <c r="J46" s="479"/>
      <c r="K46" s="400" t="s">
        <v>21</v>
      </c>
      <c r="L46" s="400"/>
      <c r="M46" s="463"/>
    </row>
    <row r="47" spans="2:13" ht="9" customHeight="1">
      <c r="B47" s="422"/>
      <c r="C47" s="422"/>
      <c r="D47" s="474"/>
      <c r="E47" s="422"/>
      <c r="F47" s="480"/>
      <c r="G47" s="481"/>
      <c r="H47" s="477"/>
      <c r="I47" s="479"/>
      <c r="J47" s="479"/>
      <c r="K47" s="400"/>
      <c r="L47" s="400"/>
      <c r="M47" s="463"/>
    </row>
    <row r="48" spans="2:13" ht="9" customHeight="1">
      <c r="M48" s="463"/>
    </row>
    <row r="49" spans="9:13" ht="9" customHeight="1">
      <c r="M49" s="463"/>
    </row>
    <row r="50" spans="9:13" ht="9" customHeight="1">
      <c r="M50" s="463"/>
    </row>
    <row r="51" spans="9:13" ht="9" customHeight="1">
      <c r="I51" s="487"/>
      <c r="J51" s="487"/>
      <c r="K51" s="448"/>
      <c r="L51" s="487"/>
      <c r="M51" s="487"/>
    </row>
    <row r="52" spans="9:13" ht="9" customHeight="1">
      <c r="I52" s="487"/>
      <c r="J52" s="487"/>
      <c r="K52" s="448"/>
      <c r="L52" s="487"/>
      <c r="M52" s="487"/>
    </row>
    <row r="53" spans="9:13" ht="9" customHeight="1">
      <c r="M53" s="463"/>
    </row>
    <row r="54" spans="9:13" ht="9" customHeight="1">
      <c r="M54" s="463"/>
    </row>
    <row r="55" spans="9:13" ht="9" customHeight="1">
      <c r="M55" s="463"/>
    </row>
    <row r="56" spans="9:13" ht="9" customHeight="1">
      <c r="M56" s="463"/>
    </row>
    <row r="57" spans="9:13" ht="9" customHeight="1">
      <c r="M57" s="463"/>
    </row>
  </sheetData>
  <mergeCells count="111">
    <mergeCell ref="K46:L47"/>
    <mergeCell ref="I51:J52"/>
    <mergeCell ref="K51:K52"/>
    <mergeCell ref="L51:M52"/>
    <mergeCell ref="B46:B47"/>
    <mergeCell ref="C46:D47"/>
    <mergeCell ref="E46:E47"/>
    <mergeCell ref="F46:G47"/>
    <mergeCell ref="H46:H47"/>
    <mergeCell ref="I46:J47"/>
    <mergeCell ref="K42:L43"/>
    <mergeCell ref="B44:B45"/>
    <mergeCell ref="C44:D45"/>
    <mergeCell ref="E44:E45"/>
    <mergeCell ref="F44:G45"/>
    <mergeCell ref="H44:H45"/>
    <mergeCell ref="I44:J45"/>
    <mergeCell ref="K44:L45"/>
    <mergeCell ref="B42:B43"/>
    <mergeCell ref="C42:D43"/>
    <mergeCell ref="E42:E43"/>
    <mergeCell ref="F42:G43"/>
    <mergeCell ref="H42:H43"/>
    <mergeCell ref="I42:J43"/>
    <mergeCell ref="K38:L39"/>
    <mergeCell ref="B40:B41"/>
    <mergeCell ref="C40:D41"/>
    <mergeCell ref="E40:E41"/>
    <mergeCell ref="F40:G41"/>
    <mergeCell ref="H40:H41"/>
    <mergeCell ref="I40:J41"/>
    <mergeCell ref="K40:L41"/>
    <mergeCell ref="B38:B39"/>
    <mergeCell ref="C38:D39"/>
    <mergeCell ref="E38:E39"/>
    <mergeCell ref="F38:G39"/>
    <mergeCell ref="H38:H39"/>
    <mergeCell ref="I38:J39"/>
    <mergeCell ref="K34:L35"/>
    <mergeCell ref="B36:B37"/>
    <mergeCell ref="C36:D37"/>
    <mergeCell ref="E36:E37"/>
    <mergeCell ref="F36:G37"/>
    <mergeCell ref="H36:H37"/>
    <mergeCell ref="I36:J37"/>
    <mergeCell ref="K36:L37"/>
    <mergeCell ref="B34:B35"/>
    <mergeCell ref="C34:D35"/>
    <mergeCell ref="E34:E35"/>
    <mergeCell ref="F34:G35"/>
    <mergeCell ref="H34:H35"/>
    <mergeCell ref="I34:J35"/>
    <mergeCell ref="K30:L31"/>
    <mergeCell ref="B32:B33"/>
    <mergeCell ref="C32:D33"/>
    <mergeCell ref="E32:E33"/>
    <mergeCell ref="F32:G33"/>
    <mergeCell ref="H32:H33"/>
    <mergeCell ref="I32:J33"/>
    <mergeCell ref="K32:L33"/>
    <mergeCell ref="B30:B31"/>
    <mergeCell ref="C30:D31"/>
    <mergeCell ref="E30:E31"/>
    <mergeCell ref="F30:G31"/>
    <mergeCell ref="H30:H31"/>
    <mergeCell ref="I30:J31"/>
    <mergeCell ref="I26:J27"/>
    <mergeCell ref="K26:L27"/>
    <mergeCell ref="B28:B29"/>
    <mergeCell ref="C28:D29"/>
    <mergeCell ref="E28:E29"/>
    <mergeCell ref="F28:G29"/>
    <mergeCell ref="H28:H29"/>
    <mergeCell ref="I28:J29"/>
    <mergeCell ref="K28:L29"/>
    <mergeCell ref="B24:B25"/>
    <mergeCell ref="C24:D25"/>
    <mergeCell ref="E24:E25"/>
    <mergeCell ref="F24:J25"/>
    <mergeCell ref="K24:L25"/>
    <mergeCell ref="B26:B27"/>
    <mergeCell ref="C26:D27"/>
    <mergeCell ref="E26:E27"/>
    <mergeCell ref="F26:G27"/>
    <mergeCell ref="H26:H27"/>
    <mergeCell ref="B22:B23"/>
    <mergeCell ref="C22:D23"/>
    <mergeCell ref="E22:E23"/>
    <mergeCell ref="F22:J23"/>
    <mergeCell ref="K22:K23"/>
    <mergeCell ref="L22:L23"/>
    <mergeCell ref="B15:L16"/>
    <mergeCell ref="N15:X16"/>
    <mergeCell ref="B17:L18"/>
    <mergeCell ref="N17:X18"/>
    <mergeCell ref="B19:L21"/>
    <mergeCell ref="N19:X21"/>
    <mergeCell ref="B10:D12"/>
    <mergeCell ref="E10:L12"/>
    <mergeCell ref="N10:P12"/>
    <mergeCell ref="Q10:X12"/>
    <mergeCell ref="B13:C14"/>
    <mergeCell ref="D13:L14"/>
    <mergeCell ref="N13:O14"/>
    <mergeCell ref="P13:X14"/>
    <mergeCell ref="V1:W2"/>
    <mergeCell ref="E2:G2"/>
    <mergeCell ref="H2:K2"/>
    <mergeCell ref="E4:O5"/>
    <mergeCell ref="E6:R7"/>
    <mergeCell ref="A9:L9"/>
  </mergeCells>
  <phoneticPr fontId="3"/>
  <pageMargins left="0.59027777777777801" right="0.39374999999999999" top="0.59027777777777801" bottom="0.78749999999999998" header="0.51180555555555496" footer="0.51180555555555496"/>
  <pageSetup paperSize="9" firstPageNumber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U9_対戦表</vt:lpstr>
      <vt:lpstr>U9_時程表</vt:lpstr>
      <vt:lpstr>U10_対戦表 </vt:lpstr>
      <vt:lpstr>U10_時程表</vt:lpstr>
      <vt:lpstr>U11_対戦表</vt:lpstr>
      <vt:lpstr>U11_時程表</vt:lpstr>
      <vt:lpstr>U12_対戦表</vt:lpstr>
      <vt:lpstr>U12_時程表</vt:lpstr>
      <vt:lpstr>６年の部_時程表 (2)</vt:lpstr>
      <vt:lpstr>U11_対戦表!GroupTitle</vt:lpstr>
      <vt:lpstr>U12_対戦表!GroupTitle</vt:lpstr>
      <vt:lpstr>U9_対戦表!GroupTitle</vt:lpstr>
      <vt:lpstr>'６年の部_時程表 (2)'!Print_Area</vt:lpstr>
      <vt:lpstr>U10_時程表!Print_Area</vt:lpstr>
      <vt:lpstr>'U10_対戦表 '!Print_Area</vt:lpstr>
      <vt:lpstr>U12_時程表!Print_Area</vt:lpstr>
      <vt:lpstr>U12_対戦表!Print_Area</vt:lpstr>
      <vt:lpstr>'U10_対戦表 '!TnmtTitle</vt:lpstr>
      <vt:lpstr>U11_対戦表!TnmtTitle</vt:lpstr>
      <vt:lpstr>U9_対戦表!TnmtTitle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jo.ko.atsushi@dj9.so-net.ne.jp</dc:creator>
  <cp:lastModifiedBy>岩片健</cp:lastModifiedBy>
  <cp:lastPrinted>2018-05-27T12:58:35Z</cp:lastPrinted>
  <dcterms:created xsi:type="dcterms:W3CDTF">2018-05-13T11:17:51Z</dcterms:created>
  <dcterms:modified xsi:type="dcterms:W3CDTF">2018-05-31T13:25:41Z</dcterms:modified>
</cp:coreProperties>
</file>